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xr:revisionPtr revIDLastSave="0" documentId="13_ncr:1_{ECF8595E-323A-4B0A-A7DD-48D9CC208D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uadro" sheetId="1" r:id="rId1"/>
    <sheet name="D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1" l="1"/>
  <c r="C99" i="1"/>
  <c r="F80" i="1"/>
  <c r="C80" i="1"/>
  <c r="C61" i="1"/>
  <c r="F30" i="1"/>
  <c r="C30" i="1"/>
  <c r="C28" i="2"/>
  <c r="C27" i="2"/>
  <c r="C23" i="2"/>
  <c r="C22" i="2"/>
  <c r="C18" i="2"/>
  <c r="C17" i="2"/>
  <c r="C13" i="2"/>
  <c r="C12" i="2"/>
  <c r="C8" i="2"/>
  <c r="C7" i="2"/>
  <c r="C3" i="2"/>
  <c r="C2" i="2"/>
  <c r="C32" i="2"/>
  <c r="D38" i="2" l="1"/>
  <c r="D39" i="2"/>
  <c r="C24" i="2"/>
  <c r="C14" i="2"/>
  <c r="C34" i="2"/>
  <c r="C9" i="2"/>
  <c r="C19" i="2"/>
  <c r="C29" i="2"/>
  <c r="C110" i="1" l="1"/>
  <c r="C4" i="2" l="1"/>
  <c r="D40" i="2" l="1"/>
  <c r="F122" i="1" l="1"/>
  <c r="F110" i="1"/>
  <c r="F61" i="1"/>
  <c r="C122" i="1"/>
</calcChain>
</file>

<file path=xl/sharedStrings.xml><?xml version="1.0" encoding="utf-8"?>
<sst xmlns="http://schemas.openxmlformats.org/spreadsheetml/2006/main" count="641" uniqueCount="196">
  <si>
    <t>CEI CHAPEUZINHO VERMELHO</t>
  </si>
  <si>
    <t>VAGAS</t>
  </si>
  <si>
    <t>PROFESSOR</t>
  </si>
  <si>
    <t>CARGA HORÁRIA</t>
  </si>
  <si>
    <t>Direção</t>
  </si>
  <si>
    <t>horas</t>
  </si>
  <si>
    <t>Mat.-</t>
  </si>
  <si>
    <t>Aulas</t>
  </si>
  <si>
    <t xml:space="preserve">Vesp.- </t>
  </si>
  <si>
    <t>Total</t>
  </si>
  <si>
    <t>ESCOLA MUNICIPAL VITOR MEIRELES</t>
  </si>
  <si>
    <t>Pré II</t>
  </si>
  <si>
    <t>1º Ano</t>
  </si>
  <si>
    <t>2º Ano</t>
  </si>
  <si>
    <t>3º Ano</t>
  </si>
  <si>
    <t>4º Ano</t>
  </si>
  <si>
    <t>5º Ano</t>
  </si>
  <si>
    <t>AEE*</t>
  </si>
  <si>
    <t>ESCOLA MUNICIPAL SALTO DOLLMANN</t>
  </si>
  <si>
    <t>Pré I e Pré II</t>
  </si>
  <si>
    <t>Vesp.-</t>
  </si>
  <si>
    <t>ESCOLA MUNICIPAL SERRA DA ABELHA</t>
  </si>
  <si>
    <t>ESCOLA MUNICIPAL RIO DENECKE</t>
  </si>
  <si>
    <t>ESCOLA MUNICIPAL BARRA DA PRATA</t>
  </si>
  <si>
    <t>LEI COMPLEMENTAR Nº 104, DE 18 DE DEZEMBRO DE 2018.</t>
  </si>
  <si>
    <t>§ 2º A composição da jornada de trabalho do professor será a seguinte:</t>
  </si>
  <si>
    <t>|    Horas   |    Minutos    |Interação com Educandos|     Interação com    |</t>
  </si>
  <si>
    <t>|  Contrato  |    Contrato   |       (Minutos)       |   Educandos (Aulas   |</t>
  </si>
  <si>
    <t>|            |               |                       |        45min)        |</t>
  </si>
  <si>
    <t>|============|===============|=======================|======================|</t>
  </si>
  <si>
    <t>|           4|            240|                    160|                     3|</t>
  </si>
  <si>
    <t>|------------|---------------|-----------------------|----------------------|</t>
  </si>
  <si>
    <t>|           5|            300|                    200|                     4|</t>
  </si>
  <si>
    <t>|           6|            360|                    240|                     5|</t>
  </si>
  <si>
    <t>|           7|            420|                    280|                     6|</t>
  </si>
  <si>
    <t>|           8|            480|                    320|                     7|</t>
  </si>
  <si>
    <t>|           9|            540|                    360|                     8|</t>
  </si>
  <si>
    <t>|          10|            600|                    400|                     8|</t>
  </si>
  <si>
    <t>|          11|            660|                    440|                     9|</t>
  </si>
  <si>
    <t>|          12|            720|                    480|                    10|</t>
  </si>
  <si>
    <t>|          13|            780|                    520|                    11|</t>
  </si>
  <si>
    <t>|          14|            840|                    560|                    12|</t>
  </si>
  <si>
    <t>|          15|            900|                    600|                    13|</t>
  </si>
  <si>
    <t>|          16|            960|                    640|                    14|</t>
  </si>
  <si>
    <t>|          17|           1020|                    680|                    15|</t>
  </si>
  <si>
    <t>|          18|           1080|                    720|                    16|</t>
  </si>
  <si>
    <t>|          19|           1140|                    760|                    16|</t>
  </si>
  <si>
    <t>|          20|           1200|                    800|                    17|</t>
  </si>
  <si>
    <t>|          21|           1260|                    840|                    18|</t>
  </si>
  <si>
    <t>|          22|           1320|                    880|                    19|</t>
  </si>
  <si>
    <t>|          23|           1380|                    920|                    20|</t>
  </si>
  <si>
    <t>|          24|           1440|                    960|                    21|</t>
  </si>
  <si>
    <t>|          25|           1500|                   1000|                    22|</t>
  </si>
  <si>
    <t>|          26|           1560|                   1040|                    23|</t>
  </si>
  <si>
    <t>|          27|           1620|                   1080|                    24|</t>
  </si>
  <si>
    <t>|          28|           1680|                   1120|                    24|</t>
  </si>
  <si>
    <t>|          29|           1740|                   1160|                    25|</t>
  </si>
  <si>
    <t>|          30|           1800|                   1200|                    26|</t>
  </si>
  <si>
    <t>|          31|           1860|                   1240|                    27|</t>
  </si>
  <si>
    <t>|          32|           1920|                   1280|                    28|</t>
  </si>
  <si>
    <t>|          33|           1980|                   1320|                    29|</t>
  </si>
  <si>
    <t>|          34|           2040|                   1360|                    30|</t>
  </si>
  <si>
    <t>|          35|           2100|                   1400|                    31|</t>
  </si>
  <si>
    <t>|          36|           2160|                   1440|                    32|</t>
  </si>
  <si>
    <t>|          37|           2220|                   1480|                    32|</t>
  </si>
  <si>
    <t>|          38|           2280|                   1520|                    33|</t>
  </si>
  <si>
    <t>|          39|           2340|                   1560|                    34|</t>
  </si>
  <si>
    <t>|          40|           2400|                   1600|                    35|</t>
  </si>
  <si>
    <t>|____________|_______________|_______________________|______________________|</t>
  </si>
  <si>
    <t>https://leismunicipais.com.br/a1/sc/v/vitor-meireles/lei-complementar/2018/11/104/lei-complementar-n-104-2018-altera-dispositivos-da-lei-complementar-n-48-de-23-de-dezembro-de-2009-que-dispoe-sobre-o-plano-de-carreira-e-remuneracao-do-pessoal-do-magisterio-publico-municipal-e-da-outras-providencias</t>
  </si>
  <si>
    <t>Vagas Efetivos</t>
  </si>
  <si>
    <t>Total Geral</t>
  </si>
  <si>
    <t>TOTAL</t>
  </si>
  <si>
    <t>Língua Materna Xokleng</t>
  </si>
  <si>
    <t xml:space="preserve">                             CEI CHAPEUZINHO VERMELHO</t>
  </si>
  <si>
    <t xml:space="preserve">                    ESCOLA MUNICIPAL SALTO DOLLMANN</t>
  </si>
  <si>
    <t xml:space="preserve">                      ESCOLA MUNICIPAL SERRA DA ABELHA</t>
  </si>
  <si>
    <t xml:space="preserve">                    ESCOLA MUNICIPAL RIO DENECKE</t>
  </si>
  <si>
    <t xml:space="preserve">                   ESCOLA MUNICIPAL BARRA DA PRATA</t>
  </si>
  <si>
    <r>
      <t>*As vagas de</t>
    </r>
    <r>
      <rPr>
        <b/>
        <sz val="12"/>
        <color rgb="FF00B0F0"/>
        <rFont val="Calibri"/>
        <family val="2"/>
        <scheme val="minor"/>
      </rPr>
      <t xml:space="preserve"> Artes</t>
    </r>
    <r>
      <rPr>
        <b/>
        <sz val="12"/>
        <color rgb="FFFF0000"/>
        <rFont val="Calibri"/>
        <family val="2"/>
        <scheme val="minor"/>
      </rPr>
      <t xml:space="preserve"> e</t>
    </r>
    <r>
      <rPr>
        <b/>
        <sz val="12"/>
        <color rgb="FF00B0F0"/>
        <rFont val="Calibri"/>
        <family val="2"/>
        <scheme val="minor"/>
      </rPr>
      <t xml:space="preserve"> Educação Física</t>
    </r>
    <r>
      <rPr>
        <b/>
        <sz val="12"/>
        <color rgb="FFFF0000"/>
        <rFont val="Calibri"/>
        <family val="2"/>
        <scheme val="minor"/>
      </rPr>
      <t xml:space="preserve"> serão exclusivas para professores efetivos nessas áreas e as vagas remanescentes das mesmas para professores Acts.</t>
    </r>
  </si>
  <si>
    <t xml:space="preserve">Mat. -  </t>
  </si>
  <si>
    <t xml:space="preserve">Pré I </t>
  </si>
  <si>
    <t>Educação Física - 1º, 2º 3º, 4º e 5º ano</t>
  </si>
  <si>
    <t>Artes - Pré II, 1º, 2º, 3º, 4º e 5º ano</t>
  </si>
  <si>
    <t>Coordenação do EJA (Educação de Jovens e Adultos)</t>
  </si>
  <si>
    <t>Pedagogia</t>
  </si>
  <si>
    <t>Coord. CEJA</t>
  </si>
  <si>
    <r>
      <rPr>
        <sz val="12"/>
        <color rgb="FFFF0000"/>
        <rFont val="Calibri"/>
        <family val="2"/>
        <scheme val="minor"/>
      </rPr>
      <t>Artes</t>
    </r>
    <r>
      <rPr>
        <sz val="12"/>
        <color rgb="FF0000FF"/>
        <rFont val="Calibri"/>
        <family val="2"/>
        <scheme val="minor"/>
      </rPr>
      <t xml:space="preserve"> e E. Física - Pré I</t>
    </r>
  </si>
  <si>
    <t xml:space="preserve">                                     ESCOLA MUNICIPAL VITOR MEIRELES</t>
  </si>
  <si>
    <t>LOE/CL - 1º, 2º, 3º, 4º e 5º ano</t>
  </si>
  <si>
    <t>Vesp.</t>
  </si>
  <si>
    <t>Pré I e II</t>
  </si>
  <si>
    <t xml:space="preserve">                                    PROFESSOR</t>
  </si>
  <si>
    <t xml:space="preserve">                                        PROFESSOR</t>
  </si>
  <si>
    <t xml:space="preserve">                                           PROFESSOR</t>
  </si>
  <si>
    <t xml:space="preserve">                                               PROFESSOR</t>
  </si>
  <si>
    <t xml:space="preserve">                                              PROFESSOR</t>
  </si>
  <si>
    <t>ALT= SELECIONA AS HORAS E DEPOIS ENTER</t>
  </si>
  <si>
    <r>
      <t xml:space="preserve">Recreação Infantil - Pré II e </t>
    </r>
    <r>
      <rPr>
        <b/>
        <sz val="12"/>
        <color rgb="FF0070C0"/>
        <rFont val="Calibri"/>
        <family val="2"/>
        <scheme val="minor"/>
      </rPr>
      <t>EFI - Pré II</t>
    </r>
  </si>
  <si>
    <t xml:space="preserve"> *Língua Materna Xokleng - Pré I, II e 1º, 2º, 3º, 4º e 5º ano.</t>
  </si>
  <si>
    <t>Professor Auxiliar</t>
  </si>
  <si>
    <t>Vagas ACTs</t>
  </si>
  <si>
    <t>Professores ACTs</t>
  </si>
  <si>
    <t>Professores Vagas Efetivos</t>
  </si>
  <si>
    <t>Professor de Apoio/ Pré I</t>
  </si>
  <si>
    <t>Professor de Apoio/ Pré II</t>
  </si>
  <si>
    <t xml:space="preserve">Berçário </t>
  </si>
  <si>
    <t xml:space="preserve">Maternal I </t>
  </si>
  <si>
    <t xml:space="preserve">Maternal II </t>
  </si>
  <si>
    <t xml:space="preserve">Maternal III - A </t>
  </si>
  <si>
    <t>Maternal III - B</t>
  </si>
  <si>
    <t>*Recreação Infantil  - Berçário ao Maternal III com cinco aulas por classe e Pré-escolar I e II, com três aulas por classe.</t>
  </si>
  <si>
    <t>Recreação Infantil - Pré I, Mat. III A e Mat. III B</t>
  </si>
  <si>
    <t>Recreação Infantil - Pré I e Pré II, Mat. III A e Mat. III B</t>
  </si>
  <si>
    <t>Recreação Infantil - Mat. II, Mat. I e Berçário</t>
  </si>
  <si>
    <r>
      <t xml:space="preserve">                                                  Mat. e Vesp. - </t>
    </r>
    <r>
      <rPr>
        <b/>
        <sz val="12"/>
        <color theme="1"/>
        <rFont val="Calibri"/>
        <family val="2"/>
        <scheme val="minor"/>
      </rPr>
      <t xml:space="preserve"> PATRÍCIA TILLMANN LEFFER</t>
    </r>
  </si>
  <si>
    <t xml:space="preserve">E. Física - Berçário, Mater. I, II, III A/B </t>
  </si>
  <si>
    <r>
      <rPr>
        <sz val="12"/>
        <color rgb="FFFF0000"/>
        <rFont val="Calibri"/>
        <family val="2"/>
        <scheme val="minor"/>
      </rPr>
      <t>Artes</t>
    </r>
    <r>
      <rPr>
        <sz val="12"/>
        <color rgb="FF0000FF"/>
        <rFont val="Calibri"/>
        <family val="2"/>
        <scheme val="minor"/>
      </rPr>
      <t xml:space="preserve"> e E. Física - Pré I e II</t>
    </r>
  </si>
  <si>
    <r>
      <t xml:space="preserve">                                                 Mat. e Vesp. - </t>
    </r>
    <r>
      <rPr>
        <b/>
        <sz val="12"/>
        <color theme="1"/>
        <rFont val="Calibri"/>
        <family val="2"/>
        <scheme val="minor"/>
      </rPr>
      <t xml:space="preserve">ELACIR E. PRANGE </t>
    </r>
  </si>
  <si>
    <t>Pré I</t>
  </si>
  <si>
    <r>
      <t xml:space="preserve">                                       Mat/Vesp. -  </t>
    </r>
    <r>
      <rPr>
        <b/>
        <sz val="12"/>
        <color theme="1"/>
        <rFont val="Calibri"/>
        <family val="2"/>
        <scheme val="minor"/>
      </rPr>
      <t>AURÉLIA SOETHE</t>
    </r>
  </si>
  <si>
    <t>Not. -</t>
  </si>
  <si>
    <t>Etapa Creche - Turma Mista</t>
  </si>
  <si>
    <t>2º e 3º Ano</t>
  </si>
  <si>
    <t xml:space="preserve">Mat.- </t>
  </si>
  <si>
    <t>Rec. Inf. e EFI -  Etapa de Creche</t>
  </si>
  <si>
    <t>Educação Física - Pré I e II, 1º, 2º/3º, 4º e 5º ano</t>
  </si>
  <si>
    <t>Rec. Inf. - Etapa de Creche e Pré I e II e EFI Etapa de Creche</t>
  </si>
  <si>
    <t>LOE/CL - 1º, 2º/3º, 4º e 5º ano</t>
  </si>
  <si>
    <t>Artes Pré I e II, 1º, 2º/3º, 4º e 5º ano</t>
  </si>
  <si>
    <t>1º e 2º ano</t>
  </si>
  <si>
    <t>3º, 4º e 5º  ano</t>
  </si>
  <si>
    <r>
      <t xml:space="preserve">                                               Mat./Vesp.  - </t>
    </r>
    <r>
      <rPr>
        <b/>
        <sz val="12"/>
        <color theme="1"/>
        <rFont val="Calibri"/>
        <family val="2"/>
        <scheme val="minor"/>
      </rPr>
      <t xml:space="preserve">GRACIELI MONDINI </t>
    </r>
  </si>
  <si>
    <r>
      <t xml:space="preserve">                                         Mat./Vesp. -  </t>
    </r>
    <r>
      <rPr>
        <b/>
        <sz val="12"/>
        <color theme="1"/>
        <rFont val="Calibri"/>
        <family val="2"/>
        <scheme val="minor"/>
      </rPr>
      <t>JANAÍNA PRISCILA DAROLT FRANCISCO</t>
    </r>
  </si>
  <si>
    <t>LOE/CL - 1º/2º e 3º/4º/5º ano</t>
  </si>
  <si>
    <t>Artes Pré I e II, 1º/2º e 3º/4º/5º ano</t>
  </si>
  <si>
    <r>
      <rPr>
        <b/>
        <sz val="12"/>
        <color rgb="FF00B050"/>
        <rFont val="Calibri"/>
        <family val="2"/>
        <scheme val="minor"/>
      </rPr>
      <t>Rec. Inf. Pré I e II</t>
    </r>
    <r>
      <rPr>
        <sz val="12"/>
        <color rgb="FF0000FF"/>
        <rFont val="Calibri"/>
        <family val="2"/>
        <scheme val="minor"/>
      </rPr>
      <t xml:space="preserve"> e </t>
    </r>
    <r>
      <rPr>
        <b/>
        <sz val="12"/>
        <color theme="8"/>
        <rFont val="Calibri"/>
        <family val="2"/>
        <scheme val="minor"/>
      </rPr>
      <t>EFI - Pré I e II, 1º/2º e 3º/4º/5º ano</t>
    </r>
  </si>
  <si>
    <r>
      <t xml:space="preserve">Educação Física e </t>
    </r>
    <r>
      <rPr>
        <sz val="12"/>
        <color rgb="FFFF0000"/>
        <rFont val="Calibri"/>
        <family val="2"/>
        <scheme val="minor"/>
      </rPr>
      <t>Artes</t>
    </r>
  </si>
  <si>
    <t xml:space="preserve">1º e 2º Ano </t>
  </si>
  <si>
    <t>LOE/CL - 1º/2º, 3º, 4º e 5º ano</t>
  </si>
  <si>
    <t>Educação Física - Pré II, 1º/2º, 3º, 4º e 5º ano</t>
  </si>
  <si>
    <r>
      <t xml:space="preserve">Recreação Infantil - Pré I, Pré II e </t>
    </r>
    <r>
      <rPr>
        <b/>
        <sz val="12"/>
        <color rgb="FF0070C0"/>
        <rFont val="Calibri"/>
        <family val="2"/>
        <scheme val="minor"/>
      </rPr>
      <t>EFI - Pré I</t>
    </r>
  </si>
  <si>
    <t>Artes Pré I, Pré II, 1º/2º, 3º, 4º e 5º ano</t>
  </si>
  <si>
    <t>Acompanhamento Pedagógico</t>
  </si>
  <si>
    <t>Educação Ambiental e Agroecologia/Informática Básica</t>
  </si>
  <si>
    <t>Esporte, Atletismo e Jogos</t>
  </si>
  <si>
    <t>Professor de Apoio/3°ano</t>
  </si>
  <si>
    <t>*Professores inscritos no Processo Seletivo n. 01/2023 deverão apresentar no ato da Escolha de Vagas, a habilitação mínima exigida no Anexo I.</t>
  </si>
  <si>
    <t>Fernanda Barcelos</t>
  </si>
  <si>
    <t>Analu Moser</t>
  </si>
  <si>
    <t>Morgana de Sena André</t>
  </si>
  <si>
    <t>Janete Schmidt Mafra</t>
  </si>
  <si>
    <t>Josiana Rucsinski</t>
  </si>
  <si>
    <t>Deny Elen dos Santos</t>
  </si>
  <si>
    <t>Rosilena Medeiros S. Fausto</t>
  </si>
  <si>
    <t>PROFESSORES ACT</t>
  </si>
  <si>
    <t>Noeli Sepka</t>
  </si>
  <si>
    <t>Patricia Hobold Zalasko</t>
  </si>
  <si>
    <t>Rosileni Fistarol Formentin</t>
  </si>
  <si>
    <t>Luciara Kuhl Darolt</t>
  </si>
  <si>
    <t>Leonirce Rinaldi Fausto</t>
  </si>
  <si>
    <t>Vera Lúcia Tibes de Mello</t>
  </si>
  <si>
    <t>Elizabeth Winter</t>
  </si>
  <si>
    <t>Maria Bieleski</t>
  </si>
  <si>
    <t>Elaine Cristina Beninca</t>
  </si>
  <si>
    <t>Marlene Montibeller Decarli</t>
  </si>
  <si>
    <t>Cirlei Fausto</t>
  </si>
  <si>
    <t>Danieli Sinclair Decarli</t>
  </si>
  <si>
    <t xml:space="preserve">Mat/Vesp </t>
  </si>
  <si>
    <t>Patricia Tillmann Leffer</t>
  </si>
  <si>
    <t>Lic. 19/03</t>
  </si>
  <si>
    <t>Priscila Marchi Fausto</t>
  </si>
  <si>
    <t>Patricia de Lima Kluska</t>
  </si>
  <si>
    <t>Cândida Garcia</t>
  </si>
  <si>
    <t>Paloma Jacinto</t>
  </si>
  <si>
    <t>Tatiana P. Feliciano</t>
  </si>
  <si>
    <t>Rosimeri Luzia Schutze Maiberg</t>
  </si>
  <si>
    <t>Analu Tando Vignoli Caxias Popo</t>
  </si>
  <si>
    <r>
      <t xml:space="preserve">                  Mat/Vesp. -  </t>
    </r>
    <r>
      <rPr>
        <b/>
        <sz val="12"/>
        <color rgb="FF00B050"/>
        <rFont val="Calibri"/>
        <family val="2"/>
        <scheme val="minor"/>
      </rPr>
      <t>Patrícia Eduarda Scottiini</t>
    </r>
  </si>
  <si>
    <r>
      <t xml:space="preserve">PROF. ACT- </t>
    </r>
    <r>
      <rPr>
        <sz val="12"/>
        <color rgb="FFFF0000"/>
        <rFont val="Calibri"/>
        <family val="2"/>
        <scheme val="minor"/>
      </rPr>
      <t>Aluno Transf.</t>
    </r>
  </si>
  <si>
    <t>Lic. 29/06</t>
  </si>
  <si>
    <t>Ariane Pianesser - 29/06</t>
  </si>
  <si>
    <t>Karina Meneghelli Tomaz</t>
  </si>
  <si>
    <t>Lic. 10/04</t>
  </si>
  <si>
    <t>Ana Carolina Deluca Hamann</t>
  </si>
  <si>
    <t>Patricia Watraz</t>
  </si>
  <si>
    <t>Gabriela Bona Lanznaster</t>
  </si>
  <si>
    <t>Zenita Ignaczuk</t>
  </si>
  <si>
    <t>Marina De Oliveira</t>
  </si>
  <si>
    <t>Leandro Tillmann</t>
  </si>
  <si>
    <t>Maria Helena Pivato da Silva</t>
  </si>
  <si>
    <t>Géssica Barcelos de Oliveira</t>
  </si>
  <si>
    <t>Beatriz Feliciano</t>
  </si>
  <si>
    <t xml:space="preserve">Pedagoga da Secretaria Municipal de Educação </t>
  </si>
  <si>
    <t>EDENIR BRANGER FRANÇA</t>
  </si>
  <si>
    <t xml:space="preserve"> Secretaria Municipal de Educação de Vitor Meireles/SC                                                                                                                                                                                                                                                                                                      RELAÇÃO DE VAGAS PARA PROFESSORES ACTs 2024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</si>
</sst>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Lucida Console"/>
      <family val="3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rgb="FF474947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43434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54823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4">
    <xf numFmtId="0" fontId="0" fillId="0" borderId="0" xfId="0"/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6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6" fontId="5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6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6" fontId="16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6" fontId="1" fillId="0" borderId="0" xfId="0" applyNumberFormat="1" applyFont="1" applyAlignment="1">
      <alignment horizontal="center"/>
    </xf>
    <xf numFmtId="46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46" fontId="4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/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6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9" fontId="11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46" fontId="4" fillId="3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/>
    <xf numFmtId="46" fontId="0" fillId="0" borderId="5" xfId="0" applyNumberFormat="1" applyBorder="1"/>
    <xf numFmtId="46" fontId="1" fillId="0" borderId="5" xfId="0" applyNumberFormat="1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6" fontId="16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46" fontId="16" fillId="2" borderId="5" xfId="0" applyNumberFormat="1" applyFont="1" applyFill="1" applyBorder="1"/>
    <xf numFmtId="0" fontId="0" fillId="5" borderId="5" xfId="0" applyFill="1" applyBorder="1"/>
    <xf numFmtId="0" fontId="8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27" fillId="3" borderId="5" xfId="0" applyFont="1" applyFill="1" applyBorder="1" applyAlignment="1">
      <alignment horizontal="left" vertical="center"/>
    </xf>
    <xf numFmtId="0" fontId="27" fillId="3" borderId="5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left" vertical="center"/>
    </xf>
    <xf numFmtId="0" fontId="29" fillId="3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46" fontId="8" fillId="5" borderId="4" xfId="0" applyNumberFormat="1" applyFont="1" applyFill="1" applyBorder="1" applyAlignment="1">
      <alignment horizontal="center" vertical="center"/>
    </xf>
    <xf numFmtId="46" fontId="11" fillId="3" borderId="4" xfId="0" applyNumberFormat="1" applyFont="1" applyFill="1" applyBorder="1" applyAlignment="1">
      <alignment horizontal="center" vertical="center"/>
    </xf>
    <xf numFmtId="46" fontId="7" fillId="3" borderId="4" xfId="0" applyNumberFormat="1" applyFont="1" applyFill="1" applyBorder="1" applyAlignment="1">
      <alignment horizontal="center" vertical="center"/>
    </xf>
    <xf numFmtId="46" fontId="6" fillId="3" borderId="4" xfId="0" applyNumberFormat="1" applyFont="1" applyFill="1" applyBorder="1" applyAlignment="1">
      <alignment horizontal="center" vertical="center"/>
    </xf>
    <xf numFmtId="46" fontId="8" fillId="3" borderId="4" xfId="0" applyNumberFormat="1" applyFont="1" applyFill="1" applyBorder="1" applyAlignment="1">
      <alignment horizontal="center" vertical="center"/>
    </xf>
    <xf numFmtId="46" fontId="27" fillId="3" borderId="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0" fillId="5" borderId="5" xfId="0" applyFont="1" applyFill="1" applyBorder="1" applyAlignment="1">
      <alignment vertical="center" wrapText="1"/>
    </xf>
    <xf numFmtId="0" fontId="19" fillId="5" borderId="5" xfId="0" applyFont="1" applyFill="1" applyBorder="1" applyAlignment="1">
      <alignment vertical="center" wrapText="1"/>
    </xf>
    <xf numFmtId="46" fontId="22" fillId="3" borderId="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0" fontId="23" fillId="3" borderId="2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left" vertical="center"/>
    </xf>
    <xf numFmtId="0" fontId="31" fillId="0" borderId="5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31" fillId="5" borderId="5" xfId="0" applyFont="1" applyFill="1" applyBorder="1" applyAlignment="1">
      <alignment vertical="center" wrapText="1"/>
    </xf>
    <xf numFmtId="0" fontId="32" fillId="5" borderId="5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top"/>
    </xf>
    <xf numFmtId="0" fontId="5" fillId="0" borderId="9" xfId="0" applyFont="1" applyBorder="1" applyAlignment="1">
      <alignment vertical="center"/>
    </xf>
    <xf numFmtId="0" fontId="29" fillId="3" borderId="2" xfId="0" applyFont="1" applyFill="1" applyBorder="1" applyAlignment="1">
      <alignment horizontal="center" vertical="center"/>
    </xf>
    <xf numFmtId="46" fontId="29" fillId="3" borderId="4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9" fontId="6" fillId="0" borderId="7" xfId="0" applyNumberFormat="1" applyFont="1" applyBorder="1" applyAlignment="1">
      <alignment horizontal="left" vertical="center"/>
    </xf>
    <xf numFmtId="9" fontId="6" fillId="0" borderId="6" xfId="0" applyNumberFormat="1" applyFont="1" applyBorder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9" fontId="11" fillId="0" borderId="7" xfId="0" applyNumberFormat="1" applyFont="1" applyBorder="1" applyAlignment="1">
      <alignment horizontal="left" vertical="center"/>
    </xf>
    <xf numFmtId="9" fontId="11" fillId="0" borderId="6" xfId="0" applyNumberFormat="1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B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1066800</xdr:colOff>
      <xdr:row>0</xdr:row>
      <xdr:rowOff>1086971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D436110-B156-4A9B-9700-684146268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575"/>
          <a:ext cx="923925" cy="1058396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0</xdr:row>
      <xdr:rowOff>0</xdr:rowOff>
    </xdr:from>
    <xdr:to>
      <xdr:col>6</xdr:col>
      <xdr:colOff>459441</xdr:colOff>
      <xdr:row>0</xdr:row>
      <xdr:rowOff>1109382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558C5A-D1D9-9881-38D4-EF4EDEC00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7618" y="0"/>
          <a:ext cx="1199029" cy="1109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4"/>
  <sheetViews>
    <sheetView tabSelected="1" topLeftCell="A133" zoomScale="85" zoomScaleNormal="85" workbookViewId="0">
      <selection sqref="A1:G1"/>
    </sheetView>
  </sheetViews>
  <sheetFormatPr defaultRowHeight="15.75" x14ac:dyDescent="0.25"/>
  <cols>
    <col min="1" max="1" width="58" style="21" customWidth="1"/>
    <col min="2" max="2" width="12.85546875" style="22" customWidth="1"/>
    <col min="3" max="3" width="6" style="21" customWidth="1"/>
    <col min="4" max="4" width="6.85546875" style="21" customWidth="1"/>
    <col min="5" max="5" width="53.5703125" style="1" customWidth="1"/>
    <col min="6" max="6" width="11.28515625" style="21" bestFit="1" customWidth="1"/>
    <col min="7" max="7" width="10.140625" style="21" bestFit="1" customWidth="1"/>
    <col min="8" max="16384" width="9.140625" style="1"/>
  </cols>
  <sheetData>
    <row r="1" spans="1:7" ht="89.25" customHeight="1" x14ac:dyDescent="0.25">
      <c r="A1" s="135" t="s">
        <v>195</v>
      </c>
      <c r="B1" s="135"/>
      <c r="C1" s="135"/>
      <c r="D1" s="135"/>
      <c r="E1" s="135"/>
      <c r="F1" s="135"/>
      <c r="G1" s="135"/>
    </row>
    <row r="2" spans="1:7" ht="23.25" customHeight="1" x14ac:dyDescent="0.25">
      <c r="A2" s="136" t="s">
        <v>74</v>
      </c>
      <c r="B2" s="137"/>
      <c r="C2" s="137"/>
      <c r="D2" s="137"/>
      <c r="E2" s="137"/>
      <c r="F2" s="137"/>
      <c r="G2" s="138"/>
    </row>
    <row r="3" spans="1:7" x14ac:dyDescent="0.25">
      <c r="A3" s="2" t="s">
        <v>1</v>
      </c>
      <c r="B3" s="122" t="s">
        <v>96</v>
      </c>
      <c r="C3" s="122"/>
      <c r="D3" s="122"/>
      <c r="E3" s="122"/>
      <c r="F3" s="122" t="s">
        <v>3</v>
      </c>
      <c r="G3" s="122"/>
    </row>
    <row r="4" spans="1:7" x14ac:dyDescent="0.25">
      <c r="A4" s="3" t="s">
        <v>4</v>
      </c>
      <c r="B4" s="123" t="s">
        <v>115</v>
      </c>
      <c r="C4" s="124"/>
      <c r="D4" s="124"/>
      <c r="E4" s="125"/>
      <c r="F4" s="4">
        <v>1.6666666666666667</v>
      </c>
      <c r="G4" s="3" t="s">
        <v>5</v>
      </c>
    </row>
    <row r="5" spans="1:7" x14ac:dyDescent="0.25">
      <c r="A5" s="73" t="s">
        <v>100</v>
      </c>
      <c r="B5" s="48" t="s">
        <v>80</v>
      </c>
      <c r="C5" s="37">
        <v>25</v>
      </c>
      <c r="D5" s="83" t="s">
        <v>7</v>
      </c>
      <c r="E5" s="96" t="s">
        <v>169</v>
      </c>
      <c r="F5" s="59">
        <v>0.83333333333333337</v>
      </c>
      <c r="G5" s="37" t="s">
        <v>5</v>
      </c>
    </row>
    <row r="6" spans="1:7" x14ac:dyDescent="0.25">
      <c r="A6" s="73" t="s">
        <v>100</v>
      </c>
      <c r="B6" s="48" t="s">
        <v>90</v>
      </c>
      <c r="C6" s="37">
        <v>25</v>
      </c>
      <c r="D6" s="83" t="s">
        <v>7</v>
      </c>
      <c r="E6" s="102" t="s">
        <v>148</v>
      </c>
      <c r="F6" s="59">
        <v>0.83333333333333337</v>
      </c>
      <c r="G6" s="37" t="s">
        <v>5</v>
      </c>
    </row>
    <row r="7" spans="1:7" x14ac:dyDescent="0.25">
      <c r="A7" s="37" t="s">
        <v>81</v>
      </c>
      <c r="B7" s="48" t="s">
        <v>6</v>
      </c>
      <c r="C7" s="37">
        <v>17</v>
      </c>
      <c r="D7" s="83" t="s">
        <v>7</v>
      </c>
      <c r="E7" s="96" t="s">
        <v>148</v>
      </c>
      <c r="F7" s="59">
        <v>0.83333333333333337</v>
      </c>
      <c r="G7" s="37" t="s">
        <v>5</v>
      </c>
    </row>
    <row r="8" spans="1:7" x14ac:dyDescent="0.25">
      <c r="A8" s="37" t="s">
        <v>81</v>
      </c>
      <c r="B8" s="48" t="s">
        <v>8</v>
      </c>
      <c r="C8" s="37">
        <v>17</v>
      </c>
      <c r="D8" s="83" t="s">
        <v>7</v>
      </c>
      <c r="E8" s="96" t="s">
        <v>149</v>
      </c>
      <c r="F8" s="59">
        <v>0.83333333333333337</v>
      </c>
      <c r="G8" s="37" t="s">
        <v>5</v>
      </c>
    </row>
    <row r="9" spans="1:7" x14ac:dyDescent="0.25">
      <c r="A9" s="37" t="s">
        <v>11</v>
      </c>
      <c r="B9" s="48" t="s">
        <v>8</v>
      </c>
      <c r="C9" s="37">
        <v>17</v>
      </c>
      <c r="D9" s="83" t="s">
        <v>7</v>
      </c>
      <c r="E9" s="96" t="s">
        <v>149</v>
      </c>
      <c r="F9" s="59">
        <v>0.83333333333333337</v>
      </c>
      <c r="G9" s="37" t="s">
        <v>5</v>
      </c>
    </row>
    <row r="10" spans="1:7" x14ac:dyDescent="0.25">
      <c r="A10" s="37" t="s">
        <v>106</v>
      </c>
      <c r="B10" s="48" t="s">
        <v>6</v>
      </c>
      <c r="C10" s="37">
        <v>17</v>
      </c>
      <c r="D10" s="83" t="s">
        <v>7</v>
      </c>
      <c r="E10" s="105" t="s">
        <v>170</v>
      </c>
      <c r="F10" s="59">
        <v>0.83333333333333337</v>
      </c>
      <c r="G10" s="37" t="s">
        <v>5</v>
      </c>
    </row>
    <row r="11" spans="1:7" x14ac:dyDescent="0.25">
      <c r="A11" s="37" t="s">
        <v>106</v>
      </c>
      <c r="B11" s="48" t="s">
        <v>8</v>
      </c>
      <c r="C11" s="37">
        <v>17</v>
      </c>
      <c r="D11" s="83" t="s">
        <v>7</v>
      </c>
      <c r="E11" s="96" t="s">
        <v>150</v>
      </c>
      <c r="F11" s="59">
        <v>0.83333333333333337</v>
      </c>
      <c r="G11" s="37" t="s">
        <v>5</v>
      </c>
    </row>
    <row r="12" spans="1:7" x14ac:dyDescent="0.25">
      <c r="A12" s="37" t="s">
        <v>107</v>
      </c>
      <c r="B12" s="48" t="s">
        <v>6</v>
      </c>
      <c r="C12" s="37">
        <v>17</v>
      </c>
      <c r="D12" s="83" t="s">
        <v>7</v>
      </c>
      <c r="E12" s="96" t="s">
        <v>150</v>
      </c>
      <c r="F12" s="59">
        <v>0.83333333333333337</v>
      </c>
      <c r="G12" s="37" t="s">
        <v>5</v>
      </c>
    </row>
    <row r="13" spans="1:7" x14ac:dyDescent="0.25">
      <c r="A13" s="37" t="s">
        <v>107</v>
      </c>
      <c r="B13" s="48" t="s">
        <v>8</v>
      </c>
      <c r="C13" s="37">
        <v>17</v>
      </c>
      <c r="D13" s="83" t="s">
        <v>7</v>
      </c>
      <c r="E13" s="96" t="s">
        <v>151</v>
      </c>
      <c r="F13" s="59">
        <v>0.83333333333333337</v>
      </c>
      <c r="G13" s="37" t="s">
        <v>5</v>
      </c>
    </row>
    <row r="14" spans="1:7" x14ac:dyDescent="0.25">
      <c r="A14" s="37" t="s">
        <v>108</v>
      </c>
      <c r="B14" s="48" t="s">
        <v>6</v>
      </c>
      <c r="C14" s="37">
        <v>17</v>
      </c>
      <c r="D14" s="83" t="s">
        <v>7</v>
      </c>
      <c r="E14" s="96" t="s">
        <v>151</v>
      </c>
      <c r="F14" s="59">
        <v>0.83333333333333337</v>
      </c>
      <c r="G14" s="37" t="s">
        <v>5</v>
      </c>
    </row>
    <row r="15" spans="1:7" x14ac:dyDescent="0.25">
      <c r="A15" s="37" t="s">
        <v>108</v>
      </c>
      <c r="B15" s="48" t="s">
        <v>8</v>
      </c>
      <c r="C15" s="37">
        <v>17</v>
      </c>
      <c r="D15" s="83" t="s">
        <v>7</v>
      </c>
      <c r="E15" s="96" t="s">
        <v>152</v>
      </c>
      <c r="F15" s="59">
        <v>0.83333333333333337</v>
      </c>
      <c r="G15" s="37" t="s">
        <v>5</v>
      </c>
    </row>
    <row r="16" spans="1:7" x14ac:dyDescent="0.25">
      <c r="A16" s="37" t="s">
        <v>109</v>
      </c>
      <c r="B16" s="48" t="s">
        <v>6</v>
      </c>
      <c r="C16" s="37">
        <v>17</v>
      </c>
      <c r="D16" s="83" t="s">
        <v>7</v>
      </c>
      <c r="E16" s="96" t="s">
        <v>152</v>
      </c>
      <c r="F16" s="59">
        <v>0.83333333333333337</v>
      </c>
      <c r="G16" s="37" t="s">
        <v>5</v>
      </c>
    </row>
    <row r="17" spans="1:7" x14ac:dyDescent="0.25">
      <c r="A17" s="37" t="s">
        <v>109</v>
      </c>
      <c r="B17" s="48" t="s">
        <v>8</v>
      </c>
      <c r="C17" s="37">
        <v>17</v>
      </c>
      <c r="D17" s="83" t="s">
        <v>7</v>
      </c>
      <c r="E17" s="96" t="s">
        <v>153</v>
      </c>
      <c r="F17" s="59">
        <v>0.83333333333333337</v>
      </c>
      <c r="G17" s="37" t="s">
        <v>5</v>
      </c>
    </row>
    <row r="18" spans="1:7" x14ac:dyDescent="0.25">
      <c r="A18" s="37" t="s">
        <v>110</v>
      </c>
      <c r="B18" s="48" t="s">
        <v>6</v>
      </c>
      <c r="C18" s="37">
        <v>17</v>
      </c>
      <c r="D18" s="83" t="s">
        <v>7</v>
      </c>
      <c r="E18" s="96" t="s">
        <v>153</v>
      </c>
      <c r="F18" s="59">
        <v>0.83333333333333337</v>
      </c>
      <c r="G18" s="37" t="s">
        <v>5</v>
      </c>
    </row>
    <row r="19" spans="1:7" x14ac:dyDescent="0.25">
      <c r="A19" s="37" t="s">
        <v>110</v>
      </c>
      <c r="B19" s="48" t="s">
        <v>8</v>
      </c>
      <c r="C19" s="37">
        <v>17</v>
      </c>
      <c r="D19" s="83" t="s">
        <v>7</v>
      </c>
      <c r="E19" s="96" t="s">
        <v>154</v>
      </c>
      <c r="F19" s="59">
        <v>0.83333333333333337</v>
      </c>
      <c r="G19" s="37" t="s">
        <v>5</v>
      </c>
    </row>
    <row r="20" spans="1:7" x14ac:dyDescent="0.25">
      <c r="A20" s="53" t="s">
        <v>112</v>
      </c>
      <c r="B20" s="104" t="s">
        <v>6</v>
      </c>
      <c r="C20" s="74">
        <v>13</v>
      </c>
      <c r="D20" s="103" t="s">
        <v>7</v>
      </c>
      <c r="E20" s="96" t="s">
        <v>154</v>
      </c>
      <c r="F20" s="100">
        <v>0.625</v>
      </c>
      <c r="G20" s="74" t="s">
        <v>5</v>
      </c>
    </row>
    <row r="21" spans="1:7" x14ac:dyDescent="0.25">
      <c r="A21" s="53" t="s">
        <v>113</v>
      </c>
      <c r="B21" s="104" t="s">
        <v>8</v>
      </c>
      <c r="C21" s="57">
        <v>16</v>
      </c>
      <c r="D21" s="103" t="s">
        <v>7</v>
      </c>
      <c r="E21" s="106" t="s">
        <v>171</v>
      </c>
      <c r="F21" s="93">
        <v>0.79166666666666663</v>
      </c>
      <c r="G21" s="57" t="s">
        <v>5</v>
      </c>
    </row>
    <row r="22" spans="1:7" x14ac:dyDescent="0.25">
      <c r="A22" s="53" t="s">
        <v>114</v>
      </c>
      <c r="B22" s="104" t="s">
        <v>6</v>
      </c>
      <c r="C22" s="57">
        <v>15</v>
      </c>
      <c r="D22" s="103" t="s">
        <v>7</v>
      </c>
      <c r="E22" s="105" t="s">
        <v>172</v>
      </c>
      <c r="F22" s="93">
        <v>0.70833333333333337</v>
      </c>
      <c r="G22" s="57" t="s">
        <v>5</v>
      </c>
    </row>
    <row r="23" spans="1:7" x14ac:dyDescent="0.25">
      <c r="A23" s="53" t="s">
        <v>114</v>
      </c>
      <c r="B23" s="104" t="s">
        <v>8</v>
      </c>
      <c r="C23" s="57">
        <v>15</v>
      </c>
      <c r="D23" s="103" t="s">
        <v>7</v>
      </c>
      <c r="E23" s="105" t="s">
        <v>170</v>
      </c>
      <c r="F23" s="93">
        <v>0.70833333333333337</v>
      </c>
      <c r="G23" s="57" t="s">
        <v>5</v>
      </c>
    </row>
    <row r="24" spans="1:7" x14ac:dyDescent="0.25">
      <c r="A24" s="44" t="s">
        <v>116</v>
      </c>
      <c r="B24" s="54" t="s">
        <v>6</v>
      </c>
      <c r="C24" s="44">
        <v>15</v>
      </c>
      <c r="D24" s="86" t="s">
        <v>7</v>
      </c>
      <c r="E24" s="106" t="s">
        <v>171</v>
      </c>
      <c r="F24" s="92">
        <v>0.70833333333333337</v>
      </c>
      <c r="G24" s="44" t="s">
        <v>5</v>
      </c>
    </row>
    <row r="25" spans="1:7" x14ac:dyDescent="0.25">
      <c r="A25" s="44" t="s">
        <v>116</v>
      </c>
      <c r="B25" s="54" t="s">
        <v>8</v>
      </c>
      <c r="C25" s="44">
        <v>15</v>
      </c>
      <c r="D25" s="86" t="s">
        <v>7</v>
      </c>
      <c r="E25" s="106" t="s">
        <v>173</v>
      </c>
      <c r="F25" s="92">
        <v>0.70833333333333337</v>
      </c>
      <c r="G25" s="44" t="s">
        <v>5</v>
      </c>
    </row>
    <row r="26" spans="1:7" x14ac:dyDescent="0.25">
      <c r="A26" s="44" t="s">
        <v>87</v>
      </c>
      <c r="B26" s="54" t="s">
        <v>6</v>
      </c>
      <c r="C26" s="44">
        <v>5</v>
      </c>
      <c r="D26" s="86" t="s">
        <v>7</v>
      </c>
      <c r="E26" s="106" t="s">
        <v>173</v>
      </c>
      <c r="F26" s="92">
        <v>0.25</v>
      </c>
      <c r="G26" s="44" t="s">
        <v>5</v>
      </c>
    </row>
    <row r="27" spans="1:7" x14ac:dyDescent="0.25">
      <c r="A27" s="44" t="s">
        <v>117</v>
      </c>
      <c r="B27" s="54" t="s">
        <v>8</v>
      </c>
      <c r="C27" s="44">
        <v>10</v>
      </c>
      <c r="D27" s="86" t="s">
        <v>7</v>
      </c>
      <c r="E27" s="105" t="s">
        <v>174</v>
      </c>
      <c r="F27" s="92">
        <v>0.5</v>
      </c>
      <c r="G27" s="44" t="s">
        <v>5</v>
      </c>
    </row>
    <row r="28" spans="1:7" x14ac:dyDescent="0.25">
      <c r="A28" s="71" t="s">
        <v>104</v>
      </c>
      <c r="B28" s="72" t="s">
        <v>8</v>
      </c>
      <c r="C28" s="71">
        <v>25</v>
      </c>
      <c r="D28" s="84" t="s">
        <v>7</v>
      </c>
      <c r="E28" s="108" t="s">
        <v>175</v>
      </c>
      <c r="F28" s="90">
        <v>0.83333333333333337</v>
      </c>
      <c r="G28" s="71" t="s">
        <v>5</v>
      </c>
    </row>
    <row r="29" spans="1:7" x14ac:dyDescent="0.25">
      <c r="A29" s="71" t="s">
        <v>105</v>
      </c>
      <c r="B29" s="72" t="s">
        <v>8</v>
      </c>
      <c r="C29" s="71">
        <v>25</v>
      </c>
      <c r="D29" s="84" t="s">
        <v>7</v>
      </c>
      <c r="E29" s="107" t="s">
        <v>176</v>
      </c>
      <c r="F29" s="90">
        <v>0.83333333333333337</v>
      </c>
      <c r="G29" s="71" t="s">
        <v>5</v>
      </c>
    </row>
    <row r="30" spans="1:7" x14ac:dyDescent="0.25">
      <c r="A30" s="41" t="s">
        <v>9</v>
      </c>
      <c r="B30" s="6"/>
      <c r="C30" s="2">
        <f>SUM(C5:C29)</f>
        <v>425</v>
      </c>
      <c r="D30" s="5" t="s">
        <v>7</v>
      </c>
      <c r="E30" s="101"/>
      <c r="F30" s="7">
        <f>SUM(F4:F29)</f>
        <v>20.833333333333329</v>
      </c>
      <c r="G30" s="2" t="s">
        <v>5</v>
      </c>
    </row>
    <row r="31" spans="1:7" x14ac:dyDescent="0.25">
      <c r="A31" s="8" t="s">
        <v>111</v>
      </c>
      <c r="B31" s="9"/>
      <c r="C31" s="10"/>
      <c r="D31" s="10"/>
      <c r="E31" s="9"/>
      <c r="F31" s="11"/>
      <c r="G31" s="12"/>
    </row>
    <row r="32" spans="1:7" x14ac:dyDescent="0.25">
      <c r="A32" s="36"/>
      <c r="B32" s="9"/>
      <c r="C32" s="10"/>
      <c r="D32" s="10"/>
      <c r="E32" s="9"/>
      <c r="F32" s="11"/>
      <c r="G32" s="35"/>
    </row>
    <row r="33" spans="1:7" x14ac:dyDescent="0.25">
      <c r="A33" s="140"/>
      <c r="B33" s="140"/>
      <c r="C33" s="140"/>
      <c r="D33" s="140"/>
      <c r="E33" s="140"/>
      <c r="F33" s="140"/>
      <c r="G33" s="140"/>
    </row>
    <row r="34" spans="1:7" s="13" customFormat="1" ht="21" x14ac:dyDescent="0.25">
      <c r="A34" s="128" t="s">
        <v>88</v>
      </c>
      <c r="B34" s="139"/>
      <c r="C34" s="139"/>
      <c r="D34" s="139"/>
      <c r="E34" s="139"/>
      <c r="F34" s="139"/>
      <c r="G34" s="139"/>
    </row>
    <row r="35" spans="1:7" s="13" customFormat="1" x14ac:dyDescent="0.25">
      <c r="A35" s="2" t="s">
        <v>1</v>
      </c>
      <c r="B35" s="122" t="s">
        <v>95</v>
      </c>
      <c r="C35" s="122"/>
      <c r="D35" s="122"/>
      <c r="E35" s="122"/>
      <c r="F35" s="122" t="s">
        <v>3</v>
      </c>
      <c r="G35" s="122"/>
    </row>
    <row r="36" spans="1:7" x14ac:dyDescent="0.25">
      <c r="A36" s="3" t="s">
        <v>4</v>
      </c>
      <c r="B36" s="123" t="s">
        <v>118</v>
      </c>
      <c r="C36" s="124"/>
      <c r="D36" s="124"/>
      <c r="E36" s="125"/>
      <c r="F36" s="4">
        <v>1.6666666666666667</v>
      </c>
      <c r="G36" s="3" t="s">
        <v>5</v>
      </c>
    </row>
    <row r="37" spans="1:7" x14ac:dyDescent="0.25">
      <c r="A37" s="73" t="s">
        <v>100</v>
      </c>
      <c r="B37" s="48" t="s">
        <v>80</v>
      </c>
      <c r="C37" s="37">
        <v>25</v>
      </c>
      <c r="D37" s="83" t="s">
        <v>7</v>
      </c>
      <c r="E37" s="96" t="s">
        <v>157</v>
      </c>
      <c r="F37" s="59">
        <v>0.83333333333333337</v>
      </c>
      <c r="G37" s="37" t="s">
        <v>5</v>
      </c>
    </row>
    <row r="38" spans="1:7" x14ac:dyDescent="0.25">
      <c r="A38" s="73" t="s">
        <v>100</v>
      </c>
      <c r="B38" s="48" t="s">
        <v>90</v>
      </c>
      <c r="C38" s="37">
        <v>25</v>
      </c>
      <c r="D38" s="83" t="s">
        <v>7</v>
      </c>
      <c r="E38" s="96" t="s">
        <v>157</v>
      </c>
      <c r="F38" s="59">
        <v>0.83333333333333337</v>
      </c>
      <c r="G38" s="37" t="s">
        <v>5</v>
      </c>
    </row>
    <row r="39" spans="1:7" x14ac:dyDescent="0.25">
      <c r="A39" s="37" t="s">
        <v>11</v>
      </c>
      <c r="B39" s="48" t="s">
        <v>6</v>
      </c>
      <c r="C39" s="37">
        <v>17</v>
      </c>
      <c r="D39" s="83" t="s">
        <v>7</v>
      </c>
      <c r="E39" s="96" t="s">
        <v>158</v>
      </c>
      <c r="F39" s="59">
        <v>0.83333333333333337</v>
      </c>
      <c r="G39" s="37" t="s">
        <v>5</v>
      </c>
    </row>
    <row r="40" spans="1:7" x14ac:dyDescent="0.25">
      <c r="A40" s="37" t="s">
        <v>11</v>
      </c>
      <c r="B40" s="48" t="s">
        <v>8</v>
      </c>
      <c r="C40" s="37">
        <v>17</v>
      </c>
      <c r="D40" s="83" t="s">
        <v>7</v>
      </c>
      <c r="E40" s="96" t="s">
        <v>158</v>
      </c>
      <c r="F40" s="59">
        <v>0.83333333333333337</v>
      </c>
      <c r="G40" s="37" t="s">
        <v>5</v>
      </c>
    </row>
    <row r="41" spans="1:7" x14ac:dyDescent="0.25">
      <c r="A41" s="37" t="s">
        <v>12</v>
      </c>
      <c r="B41" s="48" t="s">
        <v>6</v>
      </c>
      <c r="C41" s="37">
        <v>17</v>
      </c>
      <c r="D41" s="83" t="s">
        <v>7</v>
      </c>
      <c r="E41" s="96" t="s">
        <v>159</v>
      </c>
      <c r="F41" s="59">
        <v>0.83333333333333337</v>
      </c>
      <c r="G41" s="37" t="s">
        <v>5</v>
      </c>
    </row>
    <row r="42" spans="1:7" x14ac:dyDescent="0.25">
      <c r="A42" s="37" t="s">
        <v>12</v>
      </c>
      <c r="B42" s="48" t="s">
        <v>8</v>
      </c>
      <c r="C42" s="37">
        <v>17</v>
      </c>
      <c r="D42" s="83" t="s">
        <v>7</v>
      </c>
      <c r="E42" s="96" t="s">
        <v>159</v>
      </c>
      <c r="F42" s="59">
        <v>0.83333333333333337</v>
      </c>
      <c r="G42" s="37" t="s">
        <v>5</v>
      </c>
    </row>
    <row r="43" spans="1:7" x14ac:dyDescent="0.25">
      <c r="A43" s="37" t="s">
        <v>13</v>
      </c>
      <c r="B43" s="48" t="s">
        <v>6</v>
      </c>
      <c r="C43" s="37">
        <v>17</v>
      </c>
      <c r="D43" s="83" t="s">
        <v>7</v>
      </c>
      <c r="E43" s="96" t="s">
        <v>160</v>
      </c>
      <c r="F43" s="59">
        <v>0.83333333333333337</v>
      </c>
      <c r="G43" s="37" t="s">
        <v>5</v>
      </c>
    </row>
    <row r="44" spans="1:7" x14ac:dyDescent="0.25">
      <c r="A44" s="37" t="s">
        <v>13</v>
      </c>
      <c r="B44" s="48" t="s">
        <v>8</v>
      </c>
      <c r="C44" s="37">
        <v>17</v>
      </c>
      <c r="D44" s="83" t="s">
        <v>7</v>
      </c>
      <c r="E44" s="96" t="s">
        <v>160</v>
      </c>
      <c r="F44" s="59">
        <v>0.83333333333333337</v>
      </c>
      <c r="G44" s="37" t="s">
        <v>5</v>
      </c>
    </row>
    <row r="45" spans="1:7" x14ac:dyDescent="0.25">
      <c r="A45" s="37" t="s">
        <v>14</v>
      </c>
      <c r="B45" s="48" t="s">
        <v>6</v>
      </c>
      <c r="C45" s="37">
        <v>17</v>
      </c>
      <c r="D45" s="83" t="s">
        <v>7</v>
      </c>
      <c r="E45" s="96" t="s">
        <v>161</v>
      </c>
      <c r="F45" s="59">
        <v>0.83333333333333337</v>
      </c>
      <c r="G45" s="37" t="s">
        <v>5</v>
      </c>
    </row>
    <row r="46" spans="1:7" x14ac:dyDescent="0.25">
      <c r="A46" s="37" t="s">
        <v>14</v>
      </c>
      <c r="B46" s="48" t="s">
        <v>8</v>
      </c>
      <c r="C46" s="37">
        <v>17</v>
      </c>
      <c r="D46" s="83" t="s">
        <v>7</v>
      </c>
      <c r="E46" s="96" t="s">
        <v>161</v>
      </c>
      <c r="F46" s="59">
        <v>0.83333333333333337</v>
      </c>
      <c r="G46" s="37" t="s">
        <v>5</v>
      </c>
    </row>
    <row r="47" spans="1:7" x14ac:dyDescent="0.25">
      <c r="A47" s="37" t="s">
        <v>15</v>
      </c>
      <c r="B47" s="48" t="s">
        <v>6</v>
      </c>
      <c r="C47" s="37">
        <v>17</v>
      </c>
      <c r="D47" s="83" t="s">
        <v>7</v>
      </c>
      <c r="E47" s="105" t="s">
        <v>180</v>
      </c>
      <c r="F47" s="59">
        <v>0.83333333333333337</v>
      </c>
      <c r="G47" s="37" t="s">
        <v>5</v>
      </c>
    </row>
    <row r="48" spans="1:7" x14ac:dyDescent="0.25">
      <c r="A48" s="37" t="s">
        <v>15</v>
      </c>
      <c r="B48" s="48" t="s">
        <v>8</v>
      </c>
      <c r="C48" s="37">
        <v>17</v>
      </c>
      <c r="D48" s="83" t="s">
        <v>7</v>
      </c>
      <c r="E48" s="105" t="s">
        <v>181</v>
      </c>
      <c r="F48" s="59">
        <v>0.83333333333333337</v>
      </c>
      <c r="G48" s="37" t="s">
        <v>5</v>
      </c>
    </row>
    <row r="49" spans="1:7" x14ac:dyDescent="0.25">
      <c r="A49" s="37" t="s">
        <v>16</v>
      </c>
      <c r="B49" s="48" t="s">
        <v>6</v>
      </c>
      <c r="C49" s="37">
        <v>17</v>
      </c>
      <c r="D49" s="83" t="s">
        <v>7</v>
      </c>
      <c r="E49" s="96" t="s">
        <v>162</v>
      </c>
      <c r="F49" s="59">
        <v>0.83333333333333337</v>
      </c>
      <c r="G49" s="37" t="s">
        <v>5</v>
      </c>
    </row>
    <row r="50" spans="1:7" x14ac:dyDescent="0.25">
      <c r="A50" s="37" t="s">
        <v>16</v>
      </c>
      <c r="B50" s="48" t="s">
        <v>8</v>
      </c>
      <c r="C50" s="37">
        <v>17</v>
      </c>
      <c r="D50" s="83" t="s">
        <v>7</v>
      </c>
      <c r="E50" s="96" t="s">
        <v>162</v>
      </c>
      <c r="F50" s="59">
        <v>0.83333333333333337</v>
      </c>
      <c r="G50" s="37" t="s">
        <v>5</v>
      </c>
    </row>
    <row r="51" spans="1:7" x14ac:dyDescent="0.25">
      <c r="A51" s="71" t="s">
        <v>105</v>
      </c>
      <c r="B51" s="72" t="s">
        <v>6</v>
      </c>
      <c r="C51" s="71">
        <v>25</v>
      </c>
      <c r="D51" s="84" t="s">
        <v>7</v>
      </c>
      <c r="E51" s="107" t="s">
        <v>176</v>
      </c>
      <c r="F51" s="90">
        <v>0.83333333333333337</v>
      </c>
      <c r="G51" s="71" t="s">
        <v>5</v>
      </c>
    </row>
    <row r="52" spans="1:7" x14ac:dyDescent="0.25">
      <c r="A52" s="55" t="s">
        <v>17</v>
      </c>
      <c r="B52" s="50" t="s">
        <v>168</v>
      </c>
      <c r="C52" s="55">
        <v>7</v>
      </c>
      <c r="D52" s="88" t="s">
        <v>7</v>
      </c>
      <c r="E52" s="106" t="s">
        <v>171</v>
      </c>
      <c r="F52" s="94">
        <v>0.33333333333333331</v>
      </c>
      <c r="G52" s="55" t="s">
        <v>5</v>
      </c>
    </row>
    <row r="53" spans="1:7" s="14" customFormat="1" x14ac:dyDescent="0.25">
      <c r="A53" s="53" t="s">
        <v>98</v>
      </c>
      <c r="B53" s="56" t="s">
        <v>6</v>
      </c>
      <c r="C53" s="57">
        <v>6</v>
      </c>
      <c r="D53" s="87" t="s">
        <v>7</v>
      </c>
      <c r="E53" s="105" t="s">
        <v>174</v>
      </c>
      <c r="F53" s="93">
        <v>0.29166666666666669</v>
      </c>
      <c r="G53" s="57" t="s">
        <v>5</v>
      </c>
    </row>
    <row r="54" spans="1:7" s="14" customFormat="1" x14ac:dyDescent="0.25">
      <c r="A54" s="53" t="s">
        <v>98</v>
      </c>
      <c r="B54" s="56" t="s">
        <v>8</v>
      </c>
      <c r="C54" s="57">
        <v>6</v>
      </c>
      <c r="D54" s="87" t="s">
        <v>7</v>
      </c>
      <c r="E54" s="105" t="s">
        <v>174</v>
      </c>
      <c r="F54" s="93">
        <v>0.29166666666666669</v>
      </c>
      <c r="G54" s="57" t="s">
        <v>5</v>
      </c>
    </row>
    <row r="55" spans="1:7" s="14" customFormat="1" x14ac:dyDescent="0.25">
      <c r="A55" s="49" t="s">
        <v>89</v>
      </c>
      <c r="B55" s="58" t="s">
        <v>6</v>
      </c>
      <c r="C55" s="51">
        <v>15</v>
      </c>
      <c r="D55" s="85" t="s">
        <v>7</v>
      </c>
      <c r="E55" s="105" t="s">
        <v>182</v>
      </c>
      <c r="F55" s="91">
        <v>0.70833333333333337</v>
      </c>
      <c r="G55" s="51" t="s">
        <v>5</v>
      </c>
    </row>
    <row r="56" spans="1:7" s="14" customFormat="1" x14ac:dyDescent="0.25">
      <c r="A56" s="49" t="s">
        <v>89</v>
      </c>
      <c r="B56" s="58" t="s">
        <v>8</v>
      </c>
      <c r="C56" s="51">
        <v>15</v>
      </c>
      <c r="D56" s="85" t="s">
        <v>7</v>
      </c>
      <c r="E56" s="105" t="s">
        <v>182</v>
      </c>
      <c r="F56" s="91">
        <v>0.70833333333333337</v>
      </c>
      <c r="G56" s="51" t="s">
        <v>5</v>
      </c>
    </row>
    <row r="57" spans="1:7" x14ac:dyDescent="0.25">
      <c r="A57" s="44" t="s">
        <v>82</v>
      </c>
      <c r="B57" s="54" t="s">
        <v>6</v>
      </c>
      <c r="C57" s="44">
        <v>15</v>
      </c>
      <c r="D57" s="86" t="s">
        <v>7</v>
      </c>
      <c r="E57" s="105" t="s">
        <v>172</v>
      </c>
      <c r="F57" s="92">
        <v>0.70833333333333337</v>
      </c>
      <c r="G57" s="44" t="s">
        <v>5</v>
      </c>
    </row>
    <row r="58" spans="1:7" x14ac:dyDescent="0.25">
      <c r="A58" s="44" t="s">
        <v>82</v>
      </c>
      <c r="B58" s="54" t="s">
        <v>8</v>
      </c>
      <c r="C58" s="44">
        <v>15</v>
      </c>
      <c r="D58" s="86" t="s">
        <v>7</v>
      </c>
      <c r="E58" s="105" t="s">
        <v>183</v>
      </c>
      <c r="F58" s="92">
        <v>0.70833333333333337</v>
      </c>
      <c r="G58" s="44" t="s">
        <v>5</v>
      </c>
    </row>
    <row r="59" spans="1:7" x14ac:dyDescent="0.25">
      <c r="A59" s="55" t="s">
        <v>83</v>
      </c>
      <c r="B59" s="50" t="s">
        <v>6</v>
      </c>
      <c r="C59" s="55">
        <v>12</v>
      </c>
      <c r="D59" s="88" t="s">
        <v>7</v>
      </c>
      <c r="E59" s="106" t="s">
        <v>175</v>
      </c>
      <c r="F59" s="94">
        <v>0.58333333333333337</v>
      </c>
      <c r="G59" s="55" t="s">
        <v>5</v>
      </c>
    </row>
    <row r="60" spans="1:7" x14ac:dyDescent="0.25">
      <c r="A60" s="55" t="s">
        <v>83</v>
      </c>
      <c r="B60" s="50" t="s">
        <v>8</v>
      </c>
      <c r="C60" s="55">
        <v>12</v>
      </c>
      <c r="D60" s="88" t="s">
        <v>7</v>
      </c>
      <c r="E60" s="106" t="s">
        <v>175</v>
      </c>
      <c r="F60" s="94">
        <v>0.58333333333333337</v>
      </c>
      <c r="G60" s="55" t="s">
        <v>5</v>
      </c>
    </row>
    <row r="61" spans="1:7" x14ac:dyDescent="0.25">
      <c r="A61" s="41" t="s">
        <v>9</v>
      </c>
      <c r="B61" s="6"/>
      <c r="C61" s="2">
        <f>SUM(C37:C60)</f>
        <v>382</v>
      </c>
      <c r="D61" s="5"/>
      <c r="E61" s="101"/>
      <c r="F61" s="7">
        <f>SUM(F36:F60)</f>
        <v>19.083333333333332</v>
      </c>
      <c r="G61" s="2" t="s">
        <v>5</v>
      </c>
    </row>
    <row r="62" spans="1:7" x14ac:dyDescent="0.25">
      <c r="A62" s="15"/>
      <c r="B62" s="15"/>
      <c r="C62" s="15"/>
      <c r="D62" s="15"/>
      <c r="E62" s="15"/>
      <c r="F62" s="16"/>
      <c r="G62" s="16"/>
    </row>
    <row r="63" spans="1:7" x14ac:dyDescent="0.25">
      <c r="A63" s="15"/>
      <c r="B63" s="15"/>
      <c r="C63" s="15"/>
      <c r="D63" s="15"/>
      <c r="E63" s="15"/>
      <c r="F63" s="16"/>
      <c r="G63" s="16"/>
    </row>
    <row r="64" spans="1:7" ht="21" x14ac:dyDescent="0.25">
      <c r="A64" s="128" t="s">
        <v>75</v>
      </c>
      <c r="B64" s="128"/>
      <c r="C64" s="128"/>
      <c r="D64" s="128"/>
      <c r="E64" s="128"/>
      <c r="F64" s="128"/>
      <c r="G64" s="128"/>
    </row>
    <row r="65" spans="1:7" x14ac:dyDescent="0.25">
      <c r="A65" s="2" t="s">
        <v>1</v>
      </c>
      <c r="B65" s="122" t="s">
        <v>94</v>
      </c>
      <c r="C65" s="122"/>
      <c r="D65" s="122"/>
      <c r="E65" s="122"/>
      <c r="F65" s="122" t="s">
        <v>3</v>
      </c>
      <c r="G65" s="122"/>
    </row>
    <row r="66" spans="1:7" x14ac:dyDescent="0.25">
      <c r="A66" s="3" t="s">
        <v>4</v>
      </c>
      <c r="B66" s="131" t="s">
        <v>132</v>
      </c>
      <c r="C66" s="132"/>
      <c r="D66" s="132"/>
      <c r="E66" s="133"/>
      <c r="F66" s="4">
        <v>1.6666666666666667</v>
      </c>
      <c r="G66" s="3" t="s">
        <v>5</v>
      </c>
    </row>
    <row r="67" spans="1:7" x14ac:dyDescent="0.25">
      <c r="A67" s="37" t="s">
        <v>19</v>
      </c>
      <c r="B67" s="48" t="s">
        <v>20</v>
      </c>
      <c r="C67" s="37">
        <v>17</v>
      </c>
      <c r="D67" s="83" t="s">
        <v>7</v>
      </c>
      <c r="E67" s="96" t="s">
        <v>165</v>
      </c>
      <c r="F67" s="59">
        <v>0.83333333333333337</v>
      </c>
      <c r="G67" s="37" t="s">
        <v>5</v>
      </c>
    </row>
    <row r="68" spans="1:7" x14ac:dyDescent="0.25">
      <c r="A68" s="37" t="s">
        <v>12</v>
      </c>
      <c r="B68" s="48" t="s">
        <v>8</v>
      </c>
      <c r="C68" s="37">
        <v>17</v>
      </c>
      <c r="D68" s="83" t="s">
        <v>7</v>
      </c>
      <c r="E68" s="106" t="s">
        <v>184</v>
      </c>
      <c r="F68" s="59">
        <v>0.83333333333333337</v>
      </c>
      <c r="G68" s="37" t="s">
        <v>5</v>
      </c>
    </row>
    <row r="69" spans="1:7" x14ac:dyDescent="0.25">
      <c r="A69" s="37" t="s">
        <v>123</v>
      </c>
      <c r="B69" s="48" t="s">
        <v>8</v>
      </c>
      <c r="C69" s="37">
        <v>17</v>
      </c>
      <c r="D69" s="83" t="s">
        <v>7</v>
      </c>
      <c r="E69" s="106" t="s">
        <v>185</v>
      </c>
      <c r="F69" s="59">
        <v>0.83333333333333337</v>
      </c>
      <c r="G69" s="37" t="s">
        <v>5</v>
      </c>
    </row>
    <row r="70" spans="1:7" x14ac:dyDescent="0.25">
      <c r="A70" s="37" t="s">
        <v>15</v>
      </c>
      <c r="B70" s="48" t="s">
        <v>8</v>
      </c>
      <c r="C70" s="37">
        <v>17</v>
      </c>
      <c r="D70" s="83" t="s">
        <v>7</v>
      </c>
      <c r="E70" s="106" t="s">
        <v>186</v>
      </c>
      <c r="F70" s="59">
        <v>0.83333333333333337</v>
      </c>
      <c r="G70" s="37" t="s">
        <v>5</v>
      </c>
    </row>
    <row r="71" spans="1:7" x14ac:dyDescent="0.25">
      <c r="A71" s="37" t="s">
        <v>16</v>
      </c>
      <c r="B71" s="48" t="s">
        <v>8</v>
      </c>
      <c r="C71" s="37">
        <v>17</v>
      </c>
      <c r="D71" s="83" t="s">
        <v>7</v>
      </c>
      <c r="E71" s="105" t="s">
        <v>187</v>
      </c>
      <c r="F71" s="59">
        <v>0.83333333333333337</v>
      </c>
      <c r="G71" s="37" t="s">
        <v>5</v>
      </c>
    </row>
    <row r="72" spans="1:7" x14ac:dyDescent="0.25">
      <c r="A72" s="71" t="s">
        <v>104</v>
      </c>
      <c r="B72" s="72" t="s">
        <v>20</v>
      </c>
      <c r="C72" s="71">
        <v>25</v>
      </c>
      <c r="D72" s="84" t="s">
        <v>7</v>
      </c>
      <c r="E72" s="99" t="s">
        <v>155</v>
      </c>
      <c r="F72" s="90">
        <v>0.83333333333333337</v>
      </c>
      <c r="G72" s="71" t="s">
        <v>5</v>
      </c>
    </row>
    <row r="73" spans="1:7" s="14" customFormat="1" x14ac:dyDescent="0.25">
      <c r="A73" s="53" t="s">
        <v>125</v>
      </c>
      <c r="B73" s="56" t="s">
        <v>124</v>
      </c>
      <c r="C73" s="57">
        <v>8</v>
      </c>
      <c r="D73" s="87" t="s">
        <v>7</v>
      </c>
      <c r="E73" s="105" t="s">
        <v>188</v>
      </c>
      <c r="F73" s="93">
        <v>0.41666666666666669</v>
      </c>
      <c r="G73" s="57" t="s">
        <v>5</v>
      </c>
    </row>
    <row r="74" spans="1:7" s="14" customFormat="1" x14ac:dyDescent="0.25">
      <c r="A74" s="53" t="s">
        <v>127</v>
      </c>
      <c r="B74" s="56" t="s">
        <v>8</v>
      </c>
      <c r="C74" s="57">
        <v>11</v>
      </c>
      <c r="D74" s="87" t="s">
        <v>7</v>
      </c>
      <c r="E74" s="97"/>
      <c r="F74" s="93">
        <v>0.54166666666666663</v>
      </c>
      <c r="G74" s="57" t="s">
        <v>5</v>
      </c>
    </row>
    <row r="75" spans="1:7" s="14" customFormat="1" x14ac:dyDescent="0.25">
      <c r="A75" s="49" t="s">
        <v>128</v>
      </c>
      <c r="B75" s="58" t="s">
        <v>8</v>
      </c>
      <c r="C75" s="51">
        <v>12</v>
      </c>
      <c r="D75" s="85" t="s">
        <v>7</v>
      </c>
      <c r="E75" s="105" t="s">
        <v>188</v>
      </c>
      <c r="F75" s="91">
        <v>0.58333333333333337</v>
      </c>
      <c r="G75" s="51" t="s">
        <v>5</v>
      </c>
    </row>
    <row r="76" spans="1:7" x14ac:dyDescent="0.25">
      <c r="A76" s="44" t="s">
        <v>126</v>
      </c>
      <c r="B76" s="54" t="s">
        <v>8</v>
      </c>
      <c r="C76" s="44">
        <v>15</v>
      </c>
      <c r="D76" s="86" t="s">
        <v>7</v>
      </c>
      <c r="E76" s="106" t="s">
        <v>189</v>
      </c>
      <c r="F76" s="92">
        <v>0.70833333333333337</v>
      </c>
      <c r="G76" s="44" t="s">
        <v>5</v>
      </c>
    </row>
    <row r="77" spans="1:7" x14ac:dyDescent="0.25">
      <c r="A77" s="55" t="s">
        <v>129</v>
      </c>
      <c r="B77" s="50" t="s">
        <v>8</v>
      </c>
      <c r="C77" s="55">
        <v>11</v>
      </c>
      <c r="D77" s="88" t="s">
        <v>7</v>
      </c>
      <c r="E77" s="97"/>
      <c r="F77" s="94">
        <v>0.54166666666666663</v>
      </c>
      <c r="G77" s="55" t="s">
        <v>5</v>
      </c>
    </row>
    <row r="78" spans="1:7" x14ac:dyDescent="0.25">
      <c r="A78" s="52" t="s">
        <v>122</v>
      </c>
      <c r="B78" s="75" t="s">
        <v>6</v>
      </c>
      <c r="C78" s="37">
        <v>17</v>
      </c>
      <c r="D78" s="83" t="s">
        <v>7</v>
      </c>
      <c r="E78" s="106" t="s">
        <v>190</v>
      </c>
      <c r="F78" s="59">
        <v>0.83333333333333337</v>
      </c>
      <c r="G78" s="37" t="s">
        <v>5</v>
      </c>
    </row>
    <row r="79" spans="1:7" x14ac:dyDescent="0.25">
      <c r="A79" s="52" t="s">
        <v>122</v>
      </c>
      <c r="B79" s="75" t="s">
        <v>20</v>
      </c>
      <c r="C79" s="37">
        <v>17</v>
      </c>
      <c r="D79" s="83" t="s">
        <v>7</v>
      </c>
      <c r="E79" s="106" t="s">
        <v>190</v>
      </c>
      <c r="F79" s="59">
        <v>0.83333333333333337</v>
      </c>
      <c r="G79" s="37" t="s">
        <v>5</v>
      </c>
    </row>
    <row r="80" spans="1:7" x14ac:dyDescent="0.25">
      <c r="A80" s="41" t="s">
        <v>9</v>
      </c>
      <c r="B80" s="17"/>
      <c r="C80" s="2">
        <f>SUM(C67:C79)</f>
        <v>201</v>
      </c>
      <c r="D80" s="2"/>
      <c r="E80" s="112"/>
      <c r="F80" s="7">
        <f>SUM(F66:F79)</f>
        <v>11.125000000000002</v>
      </c>
      <c r="G80" s="2" t="s">
        <v>5</v>
      </c>
    </row>
    <row r="81" spans="1:7" ht="31.5" customHeight="1" x14ac:dyDescent="0.25">
      <c r="A81" s="18"/>
      <c r="B81" s="19"/>
      <c r="C81" s="19"/>
      <c r="D81" s="19"/>
      <c r="E81" s="19"/>
      <c r="F81" s="19"/>
      <c r="G81" s="19"/>
    </row>
    <row r="82" spans="1:7" ht="21" x14ac:dyDescent="0.25">
      <c r="A82" s="128" t="s">
        <v>76</v>
      </c>
      <c r="B82" s="128"/>
      <c r="C82" s="128"/>
      <c r="D82" s="128"/>
      <c r="E82" s="128"/>
      <c r="F82" s="128"/>
      <c r="G82" s="128"/>
    </row>
    <row r="83" spans="1:7" s="13" customFormat="1" x14ac:dyDescent="0.25">
      <c r="A83" s="2" t="s">
        <v>1</v>
      </c>
      <c r="B83" s="122" t="s">
        <v>93</v>
      </c>
      <c r="C83" s="122"/>
      <c r="D83" s="122"/>
      <c r="E83" s="122"/>
      <c r="F83" s="122" t="s">
        <v>3</v>
      </c>
      <c r="G83" s="122"/>
    </row>
    <row r="84" spans="1:7" x14ac:dyDescent="0.25">
      <c r="A84" s="3" t="s">
        <v>4</v>
      </c>
      <c r="B84" s="123" t="s">
        <v>133</v>
      </c>
      <c r="C84" s="124"/>
      <c r="D84" s="124"/>
      <c r="E84" s="125"/>
      <c r="F84" s="4">
        <v>1.6666666666666667</v>
      </c>
      <c r="G84" s="3" t="s">
        <v>5</v>
      </c>
    </row>
    <row r="85" spans="1:7" x14ac:dyDescent="0.25">
      <c r="A85" s="37" t="s">
        <v>119</v>
      </c>
      <c r="B85" s="48" t="s">
        <v>6</v>
      </c>
      <c r="C85" s="37">
        <v>17</v>
      </c>
      <c r="D85" s="83" t="s">
        <v>7</v>
      </c>
      <c r="E85" s="106" t="s">
        <v>184</v>
      </c>
      <c r="F85" s="59">
        <v>0.83333333333333337</v>
      </c>
      <c r="G85" s="37" t="s">
        <v>5</v>
      </c>
    </row>
    <row r="86" spans="1:7" x14ac:dyDescent="0.25">
      <c r="A86" s="37" t="s">
        <v>11</v>
      </c>
      <c r="B86" s="48" t="s">
        <v>6</v>
      </c>
      <c r="C86" s="37">
        <v>17</v>
      </c>
      <c r="D86" s="83" t="s">
        <v>7</v>
      </c>
      <c r="E86" s="105" t="s">
        <v>191</v>
      </c>
      <c r="F86" s="59">
        <v>0.83333333333333337</v>
      </c>
      <c r="G86" s="37" t="s">
        <v>5</v>
      </c>
    </row>
    <row r="87" spans="1:7" x14ac:dyDescent="0.25">
      <c r="A87" s="37" t="s">
        <v>138</v>
      </c>
      <c r="B87" s="48" t="s">
        <v>6</v>
      </c>
      <c r="C87" s="37">
        <v>17</v>
      </c>
      <c r="D87" s="83" t="s">
        <v>7</v>
      </c>
      <c r="E87" s="96" t="s">
        <v>166</v>
      </c>
      <c r="F87" s="59">
        <v>0.83333333333333337</v>
      </c>
      <c r="G87" s="37" t="s">
        <v>5</v>
      </c>
    </row>
    <row r="88" spans="1:7" x14ac:dyDescent="0.25">
      <c r="A88" s="37" t="s">
        <v>14</v>
      </c>
      <c r="B88" s="48" t="s">
        <v>6</v>
      </c>
      <c r="C88" s="37">
        <v>17</v>
      </c>
      <c r="D88" s="83" t="s">
        <v>7</v>
      </c>
      <c r="E88" s="105" t="s">
        <v>185</v>
      </c>
      <c r="F88" s="59">
        <v>0.83333333333333337</v>
      </c>
      <c r="G88" s="37" t="s">
        <v>5</v>
      </c>
    </row>
    <row r="89" spans="1:7" x14ac:dyDescent="0.25">
      <c r="A89" s="37" t="s">
        <v>15</v>
      </c>
      <c r="B89" s="48" t="s">
        <v>6</v>
      </c>
      <c r="C89" s="37">
        <v>17</v>
      </c>
      <c r="D89" s="83" t="s">
        <v>7</v>
      </c>
      <c r="E89" s="106" t="s">
        <v>186</v>
      </c>
      <c r="F89" s="59">
        <v>0.83333333333333337</v>
      </c>
      <c r="G89" s="37" t="s">
        <v>5</v>
      </c>
    </row>
    <row r="90" spans="1:7" x14ac:dyDescent="0.25">
      <c r="A90" s="37" t="s">
        <v>16</v>
      </c>
      <c r="B90" s="48" t="s">
        <v>6</v>
      </c>
      <c r="C90" s="37">
        <v>17</v>
      </c>
      <c r="D90" s="83" t="s">
        <v>7</v>
      </c>
      <c r="E90" s="96" t="s">
        <v>167</v>
      </c>
      <c r="F90" s="59">
        <v>0.83333333333333337</v>
      </c>
      <c r="G90" s="37" t="s">
        <v>5</v>
      </c>
    </row>
    <row r="91" spans="1:7" x14ac:dyDescent="0.25">
      <c r="A91" s="71" t="s">
        <v>104</v>
      </c>
      <c r="B91" s="72" t="s">
        <v>6</v>
      </c>
      <c r="C91" s="71">
        <v>25</v>
      </c>
      <c r="D91" s="84" t="s">
        <v>7</v>
      </c>
      <c r="E91" s="98" t="s">
        <v>155</v>
      </c>
      <c r="F91" s="90">
        <v>0.83333333333333337</v>
      </c>
      <c r="G91" s="71" t="s">
        <v>5</v>
      </c>
    </row>
    <row r="92" spans="1:7" x14ac:dyDescent="0.25">
      <c r="A92" s="49" t="s">
        <v>139</v>
      </c>
      <c r="B92" s="50" t="s">
        <v>6</v>
      </c>
      <c r="C92" s="51">
        <v>12</v>
      </c>
      <c r="D92" s="85" t="s">
        <v>7</v>
      </c>
      <c r="E92" s="97"/>
      <c r="F92" s="91">
        <v>0.58333333333333337</v>
      </c>
      <c r="G92" s="51" t="s">
        <v>5</v>
      </c>
    </row>
    <row r="93" spans="1:7" ht="17.25" customHeight="1" x14ac:dyDescent="0.25">
      <c r="A93" s="44" t="s">
        <v>140</v>
      </c>
      <c r="B93" s="54" t="s">
        <v>6</v>
      </c>
      <c r="C93" s="44">
        <v>15</v>
      </c>
      <c r="D93" s="86" t="s">
        <v>7</v>
      </c>
      <c r="E93" s="106" t="s">
        <v>189</v>
      </c>
      <c r="F93" s="92">
        <v>0.70833333333333337</v>
      </c>
      <c r="G93" s="44" t="s">
        <v>5</v>
      </c>
    </row>
    <row r="94" spans="1:7" x14ac:dyDescent="0.25">
      <c r="A94" s="53" t="s">
        <v>141</v>
      </c>
      <c r="B94" s="48" t="s">
        <v>6</v>
      </c>
      <c r="C94" s="57">
        <v>9</v>
      </c>
      <c r="D94" s="87" t="s">
        <v>7</v>
      </c>
      <c r="E94" s="97"/>
      <c r="F94" s="93">
        <v>0.45833333333333331</v>
      </c>
      <c r="G94" s="57" t="s">
        <v>5</v>
      </c>
    </row>
    <row r="95" spans="1:7" x14ac:dyDescent="0.25">
      <c r="A95" s="55" t="s">
        <v>142</v>
      </c>
      <c r="B95" s="50" t="s">
        <v>6</v>
      </c>
      <c r="C95" s="55">
        <v>12</v>
      </c>
      <c r="D95" s="88" t="s">
        <v>7</v>
      </c>
      <c r="E95" s="97"/>
      <c r="F95" s="94">
        <v>0.58333333333333337</v>
      </c>
      <c r="G95" s="55" t="s">
        <v>5</v>
      </c>
    </row>
    <row r="96" spans="1:7" x14ac:dyDescent="0.25">
      <c r="A96" s="80" t="s">
        <v>143</v>
      </c>
      <c r="B96" s="75" t="s">
        <v>20</v>
      </c>
      <c r="C96" s="37">
        <v>17</v>
      </c>
      <c r="D96" s="83" t="s">
        <v>7</v>
      </c>
      <c r="E96" s="96" t="s">
        <v>167</v>
      </c>
      <c r="F96" s="59">
        <v>0.83333333333333337</v>
      </c>
      <c r="G96" s="37" t="s">
        <v>5</v>
      </c>
    </row>
    <row r="97" spans="1:7" x14ac:dyDescent="0.25">
      <c r="A97" s="81" t="s">
        <v>144</v>
      </c>
      <c r="B97" s="76" t="s">
        <v>20</v>
      </c>
      <c r="C97" s="77">
        <v>17</v>
      </c>
      <c r="D97" s="89" t="s">
        <v>7</v>
      </c>
      <c r="E97" s="96" t="s">
        <v>166</v>
      </c>
      <c r="F97" s="95">
        <v>0.83333333333333337</v>
      </c>
      <c r="G97" s="77" t="s">
        <v>5</v>
      </c>
    </row>
    <row r="98" spans="1:7" x14ac:dyDescent="0.25">
      <c r="A98" s="82" t="s">
        <v>145</v>
      </c>
      <c r="B98" s="78" t="s">
        <v>20</v>
      </c>
      <c r="C98" s="79">
        <v>8</v>
      </c>
      <c r="D98" s="113" t="s">
        <v>7</v>
      </c>
      <c r="E98" s="105" t="s">
        <v>191</v>
      </c>
      <c r="F98" s="114">
        <v>0.41666666666666669</v>
      </c>
      <c r="G98" s="79" t="s">
        <v>5</v>
      </c>
    </row>
    <row r="99" spans="1:7" x14ac:dyDescent="0.25">
      <c r="A99" s="41" t="s">
        <v>9</v>
      </c>
      <c r="B99" s="48"/>
      <c r="C99" s="47">
        <f>SUM(C85:C98)</f>
        <v>217</v>
      </c>
      <c r="D99" s="37"/>
      <c r="E99" s="115"/>
      <c r="F99" s="7">
        <f>SUM(F84:F98)</f>
        <v>11.916666666666668</v>
      </c>
      <c r="G99" s="2" t="s">
        <v>5</v>
      </c>
    </row>
    <row r="100" spans="1:7" s="13" customFormat="1" x14ac:dyDescent="0.25">
      <c r="A100" s="134"/>
      <c r="B100" s="134"/>
      <c r="C100" s="134"/>
      <c r="D100" s="134"/>
      <c r="E100" s="134"/>
      <c r="F100" s="134"/>
      <c r="G100" s="134"/>
    </row>
    <row r="101" spans="1:7" ht="21" x14ac:dyDescent="0.25">
      <c r="A101" s="128" t="s">
        <v>77</v>
      </c>
      <c r="B101" s="128"/>
      <c r="C101" s="128"/>
      <c r="D101" s="128"/>
      <c r="E101" s="128"/>
      <c r="F101" s="128"/>
      <c r="G101" s="128"/>
    </row>
    <row r="102" spans="1:7" x14ac:dyDescent="0.25">
      <c r="A102" s="2" t="s">
        <v>1</v>
      </c>
      <c r="B102" s="122" t="s">
        <v>92</v>
      </c>
      <c r="C102" s="122"/>
      <c r="D102" s="122"/>
      <c r="E102" s="122"/>
      <c r="F102" s="122" t="s">
        <v>3</v>
      </c>
      <c r="G102" s="122"/>
    </row>
    <row r="103" spans="1:7" s="13" customFormat="1" x14ac:dyDescent="0.25">
      <c r="A103" s="3" t="s">
        <v>4</v>
      </c>
      <c r="B103" s="131"/>
      <c r="C103" s="132"/>
      <c r="D103" s="132"/>
      <c r="E103" s="111" t="s">
        <v>178</v>
      </c>
      <c r="F103" s="4">
        <v>1.6666666666666667</v>
      </c>
      <c r="G103" s="3" t="s">
        <v>5</v>
      </c>
    </row>
    <row r="104" spans="1:7" s="13" customFormat="1" x14ac:dyDescent="0.25">
      <c r="A104" s="37" t="s">
        <v>91</v>
      </c>
      <c r="B104" s="48" t="s">
        <v>6</v>
      </c>
      <c r="C104" s="37">
        <v>17</v>
      </c>
      <c r="D104" s="83" t="s">
        <v>7</v>
      </c>
      <c r="E104" s="105" t="s">
        <v>177</v>
      </c>
      <c r="F104" s="59">
        <v>0.83333333333333337</v>
      </c>
      <c r="G104" s="37" t="s">
        <v>5</v>
      </c>
    </row>
    <row r="105" spans="1:7" x14ac:dyDescent="0.25">
      <c r="A105" s="37" t="s">
        <v>130</v>
      </c>
      <c r="B105" s="48" t="s">
        <v>8</v>
      </c>
      <c r="C105" s="37">
        <v>17</v>
      </c>
      <c r="D105" s="83" t="s">
        <v>7</v>
      </c>
      <c r="E105" s="96" t="s">
        <v>156</v>
      </c>
      <c r="F105" s="59">
        <v>0.83333333333333337</v>
      </c>
      <c r="G105" s="37" t="s">
        <v>5</v>
      </c>
    </row>
    <row r="106" spans="1:7" x14ac:dyDescent="0.25">
      <c r="A106" s="37" t="s">
        <v>131</v>
      </c>
      <c r="B106" s="48" t="s">
        <v>8</v>
      </c>
      <c r="C106" s="37">
        <v>17</v>
      </c>
      <c r="D106" s="83" t="s">
        <v>7</v>
      </c>
      <c r="E106" s="97"/>
      <c r="F106" s="59">
        <v>0.83333333333333337</v>
      </c>
      <c r="G106" s="37" t="s">
        <v>5</v>
      </c>
    </row>
    <row r="107" spans="1:7" x14ac:dyDescent="0.25">
      <c r="A107" s="71" t="s">
        <v>146</v>
      </c>
      <c r="B107" s="72" t="s">
        <v>6</v>
      </c>
      <c r="C107" s="71">
        <v>25</v>
      </c>
      <c r="D107" s="84" t="s">
        <v>7</v>
      </c>
      <c r="E107" s="99" t="s">
        <v>179</v>
      </c>
      <c r="F107" s="90">
        <v>0.83333333333333337</v>
      </c>
      <c r="G107" s="71" t="s">
        <v>5</v>
      </c>
    </row>
    <row r="108" spans="1:7" s="14" customFormat="1" x14ac:dyDescent="0.25">
      <c r="A108" s="53" t="s">
        <v>73</v>
      </c>
      <c r="B108" s="56" t="s">
        <v>6</v>
      </c>
      <c r="C108" s="57">
        <v>9</v>
      </c>
      <c r="D108" s="87" t="s">
        <v>7</v>
      </c>
      <c r="E108" s="97"/>
      <c r="F108" s="93">
        <v>0.45833333333333331</v>
      </c>
      <c r="G108" s="57" t="s">
        <v>5</v>
      </c>
    </row>
    <row r="109" spans="1:7" x14ac:dyDescent="0.25">
      <c r="A109" s="44" t="s">
        <v>137</v>
      </c>
      <c r="B109" s="54" t="s">
        <v>6</v>
      </c>
      <c r="C109" s="44">
        <v>15</v>
      </c>
      <c r="D109" s="86" t="s">
        <v>7</v>
      </c>
      <c r="E109" s="105" t="s">
        <v>164</v>
      </c>
      <c r="F109" s="92">
        <v>0.70833333333333337</v>
      </c>
      <c r="G109" s="44" t="s">
        <v>5</v>
      </c>
    </row>
    <row r="110" spans="1:7" x14ac:dyDescent="0.25">
      <c r="A110" s="41" t="s">
        <v>9</v>
      </c>
      <c r="B110" s="17"/>
      <c r="C110" s="2">
        <f>SUM(C104:C109)</f>
        <v>100</v>
      </c>
      <c r="D110" s="109"/>
      <c r="E110" s="105"/>
      <c r="F110" s="110">
        <f>SUM(F103:F109)</f>
        <v>6.1666666666666661</v>
      </c>
      <c r="G110" s="2" t="s">
        <v>5</v>
      </c>
    </row>
    <row r="111" spans="1:7" x14ac:dyDescent="0.25">
      <c r="A111" s="116" t="s">
        <v>99</v>
      </c>
      <c r="B111" s="117"/>
      <c r="C111" s="117"/>
      <c r="D111" s="117"/>
      <c r="E111" s="118"/>
      <c r="F111" s="117"/>
      <c r="G111" s="117"/>
    </row>
    <row r="112" spans="1:7" ht="14.25" customHeight="1" x14ac:dyDescent="0.25">
      <c r="A112" s="19"/>
      <c r="B112" s="119"/>
      <c r="C112" s="119"/>
      <c r="D112" s="119"/>
      <c r="E112" s="119"/>
      <c r="F112" s="119"/>
      <c r="G112" s="119"/>
    </row>
    <row r="113" spans="1:7" ht="21" x14ac:dyDescent="0.25">
      <c r="A113" s="128" t="s">
        <v>78</v>
      </c>
      <c r="B113" s="128"/>
      <c r="C113" s="128"/>
      <c r="D113" s="128"/>
      <c r="E113" s="128"/>
      <c r="F113" s="128"/>
      <c r="G113" s="128"/>
    </row>
    <row r="114" spans="1:7" x14ac:dyDescent="0.25">
      <c r="A114" s="2" t="s">
        <v>1</v>
      </c>
      <c r="B114" s="122" t="s">
        <v>92</v>
      </c>
      <c r="C114" s="122"/>
      <c r="D114" s="122"/>
      <c r="E114" s="122"/>
      <c r="F114" s="122" t="s">
        <v>3</v>
      </c>
      <c r="G114" s="122"/>
    </row>
    <row r="115" spans="1:7" x14ac:dyDescent="0.25">
      <c r="A115" s="3" t="s">
        <v>4</v>
      </c>
      <c r="B115" s="123" t="s">
        <v>120</v>
      </c>
      <c r="C115" s="124"/>
      <c r="D115" s="124"/>
      <c r="E115" s="125"/>
      <c r="F115" s="4">
        <v>1.6666666666666667</v>
      </c>
      <c r="G115" s="3" t="s">
        <v>5</v>
      </c>
    </row>
    <row r="116" spans="1:7" s="13" customFormat="1" x14ac:dyDescent="0.25">
      <c r="A116" s="37" t="s">
        <v>19</v>
      </c>
      <c r="B116" s="48" t="s">
        <v>8</v>
      </c>
      <c r="C116" s="37">
        <v>17</v>
      </c>
      <c r="D116" s="83" t="s">
        <v>7</v>
      </c>
      <c r="E116" s="96" t="s">
        <v>163</v>
      </c>
      <c r="F116" s="59">
        <v>0.83333333333333337</v>
      </c>
      <c r="G116" s="37" t="s">
        <v>5</v>
      </c>
    </row>
    <row r="117" spans="1:7" x14ac:dyDescent="0.25">
      <c r="A117" s="37" t="s">
        <v>130</v>
      </c>
      <c r="B117" s="48" t="s">
        <v>8</v>
      </c>
      <c r="C117" s="37">
        <v>17</v>
      </c>
      <c r="D117" s="83" t="s">
        <v>7</v>
      </c>
      <c r="E117" s="96" t="s">
        <v>156</v>
      </c>
      <c r="F117" s="59">
        <v>0.83333333333333337</v>
      </c>
      <c r="G117" s="37" t="s">
        <v>5</v>
      </c>
    </row>
    <row r="118" spans="1:7" x14ac:dyDescent="0.25">
      <c r="A118" s="37" t="s">
        <v>131</v>
      </c>
      <c r="B118" s="48" t="s">
        <v>8</v>
      </c>
      <c r="C118" s="37">
        <v>17</v>
      </c>
      <c r="D118" s="83" t="s">
        <v>7</v>
      </c>
      <c r="E118" s="96" t="s">
        <v>164</v>
      </c>
      <c r="F118" s="59">
        <v>0.83333333333333337</v>
      </c>
      <c r="G118" s="37" t="s">
        <v>5</v>
      </c>
    </row>
    <row r="119" spans="1:7" x14ac:dyDescent="0.25">
      <c r="A119" s="49" t="s">
        <v>134</v>
      </c>
      <c r="B119" s="50" t="s">
        <v>8</v>
      </c>
      <c r="C119" s="51">
        <v>6</v>
      </c>
      <c r="D119" s="85" t="s">
        <v>7</v>
      </c>
      <c r="E119" s="97"/>
      <c r="F119" s="91">
        <v>0.29166666666666669</v>
      </c>
      <c r="G119" s="51" t="s">
        <v>5</v>
      </c>
    </row>
    <row r="120" spans="1:7" x14ac:dyDescent="0.25">
      <c r="A120" s="44" t="s">
        <v>136</v>
      </c>
      <c r="B120" s="54" t="s">
        <v>8</v>
      </c>
      <c r="C120" s="44">
        <v>12</v>
      </c>
      <c r="D120" s="86" t="s">
        <v>7</v>
      </c>
      <c r="E120" s="105" t="s">
        <v>192</v>
      </c>
      <c r="F120" s="92">
        <v>0.58333333333333337</v>
      </c>
      <c r="G120" s="44" t="s">
        <v>5</v>
      </c>
    </row>
    <row r="121" spans="1:7" x14ac:dyDescent="0.25">
      <c r="A121" s="55" t="s">
        <v>135</v>
      </c>
      <c r="B121" s="50" t="s">
        <v>8</v>
      </c>
      <c r="C121" s="55">
        <v>6</v>
      </c>
      <c r="D121" s="88" t="s">
        <v>7</v>
      </c>
      <c r="E121" s="105" t="s">
        <v>192</v>
      </c>
      <c r="F121" s="94">
        <v>0.29166666666666669</v>
      </c>
      <c r="G121" s="55" t="s">
        <v>5</v>
      </c>
    </row>
    <row r="122" spans="1:7" x14ac:dyDescent="0.25">
      <c r="A122" s="41" t="s">
        <v>9</v>
      </c>
      <c r="B122" s="17"/>
      <c r="C122" s="2">
        <f>SUM(C116:C121)</f>
        <v>75</v>
      </c>
      <c r="D122" s="2"/>
      <c r="E122" s="101"/>
      <c r="F122" s="7">
        <f>SUM(F115:F121)</f>
        <v>5.3333333333333339</v>
      </c>
      <c r="G122" s="2" t="s">
        <v>5</v>
      </c>
    </row>
    <row r="123" spans="1:7" x14ac:dyDescent="0.25">
      <c r="A123" s="126" t="s">
        <v>79</v>
      </c>
      <c r="B123" s="127"/>
      <c r="C123" s="127"/>
      <c r="D123" s="127"/>
      <c r="E123" s="127"/>
      <c r="F123" s="127"/>
      <c r="G123" s="127"/>
    </row>
    <row r="124" spans="1:7" x14ac:dyDescent="0.25">
      <c r="A124" s="34" t="s">
        <v>147</v>
      </c>
      <c r="B124" s="34"/>
      <c r="C124" s="34"/>
      <c r="D124" s="34"/>
      <c r="E124" s="34"/>
      <c r="F124" s="20"/>
      <c r="G124" s="20"/>
    </row>
    <row r="125" spans="1:7" ht="15" customHeight="1" x14ac:dyDescent="0.25"/>
    <row r="126" spans="1:7" ht="16.5" customHeight="1" x14ac:dyDescent="0.25">
      <c r="A126" s="128" t="s">
        <v>84</v>
      </c>
      <c r="B126" s="128"/>
      <c r="C126" s="128"/>
      <c r="D126" s="128"/>
      <c r="E126" s="128"/>
      <c r="F126" s="128"/>
      <c r="G126" s="128"/>
    </row>
    <row r="127" spans="1:7" ht="15" customHeight="1" x14ac:dyDescent="0.25">
      <c r="A127" s="2" t="s">
        <v>1</v>
      </c>
      <c r="B127" s="122" t="s">
        <v>2</v>
      </c>
      <c r="C127" s="122"/>
      <c r="D127" s="122"/>
      <c r="E127" s="122"/>
      <c r="F127" s="122" t="s">
        <v>3</v>
      </c>
      <c r="G127" s="122"/>
    </row>
    <row r="128" spans="1:7" ht="15" customHeight="1" x14ac:dyDescent="0.25">
      <c r="A128" s="37"/>
      <c r="B128" s="43"/>
      <c r="C128" s="43"/>
      <c r="D128" s="43"/>
      <c r="E128" s="43"/>
      <c r="F128" s="38"/>
      <c r="G128" s="37"/>
    </row>
    <row r="129" spans="1:7" ht="15" customHeight="1" x14ac:dyDescent="0.25">
      <c r="A129" s="52" t="s">
        <v>85</v>
      </c>
      <c r="B129" s="43" t="s">
        <v>121</v>
      </c>
      <c r="C129" s="43"/>
      <c r="D129" s="43"/>
      <c r="E129" s="43"/>
      <c r="F129" s="38">
        <v>0.41666666666666669</v>
      </c>
      <c r="G129" s="37" t="s">
        <v>5</v>
      </c>
    </row>
    <row r="130" spans="1:7" ht="15" customHeight="1" x14ac:dyDescent="0.25">
      <c r="A130" s="45" t="s">
        <v>9</v>
      </c>
      <c r="B130" s="43"/>
      <c r="C130" s="43"/>
      <c r="D130" s="43"/>
      <c r="E130" s="43"/>
      <c r="F130" s="46">
        <v>0.41666666666666669</v>
      </c>
      <c r="G130" s="47" t="s">
        <v>5</v>
      </c>
    </row>
    <row r="131" spans="1:7" ht="19.5" customHeight="1" x14ac:dyDescent="0.25">
      <c r="A131" s="39"/>
      <c r="E131" s="40"/>
      <c r="F131" s="33"/>
    </row>
    <row r="132" spans="1:7" ht="20.25" customHeight="1" x14ac:dyDescent="0.25">
      <c r="A132" s="23" t="s">
        <v>24</v>
      </c>
      <c r="B132" s="23"/>
      <c r="C132" s="24"/>
      <c r="D132" s="24"/>
      <c r="E132" s="25"/>
    </row>
    <row r="133" spans="1:7" ht="15" customHeight="1" x14ac:dyDescent="0.25">
      <c r="A133" s="23"/>
      <c r="B133" s="23"/>
      <c r="C133" s="24"/>
      <c r="D133" s="24"/>
      <c r="E133" s="25"/>
    </row>
    <row r="134" spans="1:7" ht="14.25" customHeight="1" thickBot="1" x14ac:dyDescent="0.3">
      <c r="A134" s="26" t="s">
        <v>25</v>
      </c>
      <c r="B134" s="26"/>
      <c r="C134" s="26"/>
      <c r="D134" s="26"/>
      <c r="E134" s="26"/>
      <c r="F134" s="22"/>
      <c r="G134" s="22"/>
    </row>
    <row r="135" spans="1:7" ht="16.5" customHeight="1" thickBot="1" x14ac:dyDescent="0.3">
      <c r="A135" s="27" t="s">
        <v>26</v>
      </c>
      <c r="B135" s="28"/>
      <c r="C135" s="29"/>
      <c r="D135" s="29"/>
      <c r="E135" s="13"/>
    </row>
    <row r="136" spans="1:7" ht="9.75" customHeight="1" thickBot="1" x14ac:dyDescent="0.3">
      <c r="A136" s="27" t="s">
        <v>27</v>
      </c>
      <c r="B136" s="28"/>
      <c r="C136" s="29"/>
      <c r="D136" s="29"/>
      <c r="E136" s="13"/>
    </row>
    <row r="137" spans="1:7" ht="9.75" customHeight="1" thickBot="1" x14ac:dyDescent="0.3">
      <c r="A137" s="27" t="s">
        <v>28</v>
      </c>
      <c r="B137" s="28"/>
      <c r="C137" s="29"/>
      <c r="D137" s="29"/>
      <c r="E137" s="13"/>
    </row>
    <row r="138" spans="1:7" ht="9.75" customHeight="1" thickBot="1" x14ac:dyDescent="0.3">
      <c r="A138" s="27" t="s">
        <v>29</v>
      </c>
      <c r="B138" s="28"/>
      <c r="C138" s="29"/>
      <c r="D138" s="29"/>
      <c r="E138" s="13"/>
    </row>
    <row r="139" spans="1:7" ht="9.75" customHeight="1" thickBot="1" x14ac:dyDescent="0.3">
      <c r="A139" s="27" t="s">
        <v>30</v>
      </c>
      <c r="B139" s="28"/>
      <c r="C139" s="29"/>
      <c r="D139" s="29"/>
      <c r="E139" s="13"/>
    </row>
    <row r="140" spans="1:7" ht="9.75" customHeight="1" thickBot="1" x14ac:dyDescent="0.3">
      <c r="A140" s="27" t="s">
        <v>31</v>
      </c>
      <c r="B140" s="28"/>
      <c r="C140" s="29"/>
      <c r="D140" s="29"/>
      <c r="E140" s="13"/>
    </row>
    <row r="141" spans="1:7" ht="9.75" customHeight="1" thickBot="1" x14ac:dyDescent="0.3">
      <c r="A141" s="27" t="s">
        <v>32</v>
      </c>
      <c r="B141" s="28"/>
      <c r="C141" s="29"/>
      <c r="D141" s="29"/>
      <c r="E141" s="13"/>
    </row>
    <row r="142" spans="1:7" ht="9.75" customHeight="1" thickBot="1" x14ac:dyDescent="0.3">
      <c r="A142" s="27" t="s">
        <v>31</v>
      </c>
      <c r="B142" s="28"/>
      <c r="C142" s="29"/>
      <c r="D142" s="29"/>
      <c r="E142" s="13"/>
    </row>
    <row r="143" spans="1:7" ht="9.75" customHeight="1" thickBot="1" x14ac:dyDescent="0.3">
      <c r="A143" s="27" t="s">
        <v>33</v>
      </c>
      <c r="B143" s="28"/>
      <c r="C143" s="29"/>
      <c r="D143" s="29"/>
      <c r="E143" s="13"/>
    </row>
    <row r="144" spans="1:7" ht="9.75" customHeight="1" thickBot="1" x14ac:dyDescent="0.3">
      <c r="A144" s="27" t="s">
        <v>31</v>
      </c>
      <c r="B144" s="28"/>
      <c r="C144" s="29"/>
      <c r="D144" s="29"/>
      <c r="E144" s="13"/>
    </row>
    <row r="145" spans="1:5" ht="9.75" customHeight="1" thickBot="1" x14ac:dyDescent="0.3">
      <c r="A145" s="27" t="s">
        <v>34</v>
      </c>
      <c r="B145" s="28"/>
      <c r="C145" s="29"/>
      <c r="D145" s="29"/>
      <c r="E145" s="13"/>
    </row>
    <row r="146" spans="1:5" ht="9.75" customHeight="1" thickBot="1" x14ac:dyDescent="0.3">
      <c r="A146" s="27" t="s">
        <v>31</v>
      </c>
      <c r="B146" s="28"/>
      <c r="C146" s="29"/>
      <c r="D146" s="29"/>
      <c r="E146" s="13"/>
    </row>
    <row r="147" spans="1:5" ht="9.9499999999999993" customHeight="1" thickBot="1" x14ac:dyDescent="0.3">
      <c r="A147" s="27" t="s">
        <v>35</v>
      </c>
      <c r="B147" s="28"/>
      <c r="C147" s="29"/>
      <c r="D147" s="29"/>
      <c r="E147" s="13"/>
    </row>
    <row r="148" spans="1:5" ht="9.75" customHeight="1" thickBot="1" x14ac:dyDescent="0.3">
      <c r="A148" s="27" t="s">
        <v>31</v>
      </c>
      <c r="B148" s="28"/>
      <c r="C148" s="29"/>
      <c r="D148" s="29"/>
      <c r="E148" s="13"/>
    </row>
    <row r="149" spans="1:5" ht="9.75" customHeight="1" thickBot="1" x14ac:dyDescent="0.3">
      <c r="A149" s="27" t="s">
        <v>36</v>
      </c>
      <c r="B149" s="28"/>
      <c r="C149" s="29"/>
      <c r="D149" s="29"/>
      <c r="E149" s="13"/>
    </row>
    <row r="150" spans="1:5" ht="9.75" customHeight="1" thickBot="1" x14ac:dyDescent="0.3">
      <c r="A150" s="27" t="s">
        <v>31</v>
      </c>
      <c r="B150" s="28"/>
      <c r="C150" s="29"/>
      <c r="D150" s="29"/>
      <c r="E150" s="13"/>
    </row>
    <row r="151" spans="1:5" ht="9.75" customHeight="1" thickBot="1" x14ac:dyDescent="0.3">
      <c r="A151" s="27" t="s">
        <v>37</v>
      </c>
      <c r="B151" s="28"/>
      <c r="C151" s="29"/>
      <c r="D151" s="29"/>
      <c r="E151" s="13"/>
    </row>
    <row r="152" spans="1:5" ht="9.75" customHeight="1" thickBot="1" x14ac:dyDescent="0.3">
      <c r="A152" s="27" t="s">
        <v>31</v>
      </c>
      <c r="B152" s="28"/>
      <c r="C152" s="29"/>
      <c r="D152" s="29"/>
      <c r="E152" s="13"/>
    </row>
    <row r="153" spans="1:5" ht="9.75" customHeight="1" thickBot="1" x14ac:dyDescent="0.3">
      <c r="A153" s="27" t="s">
        <v>38</v>
      </c>
      <c r="B153" s="28"/>
      <c r="C153" s="29"/>
      <c r="D153" s="29"/>
      <c r="E153" s="13"/>
    </row>
    <row r="154" spans="1:5" ht="9.75" customHeight="1" thickBot="1" x14ac:dyDescent="0.3">
      <c r="A154" s="27" t="s">
        <v>31</v>
      </c>
      <c r="B154" s="28"/>
      <c r="C154" s="29"/>
      <c r="D154" s="29"/>
      <c r="E154" s="13"/>
    </row>
    <row r="155" spans="1:5" ht="9.75" customHeight="1" thickBot="1" x14ac:dyDescent="0.3">
      <c r="A155" s="27" t="s">
        <v>39</v>
      </c>
      <c r="B155" s="28"/>
      <c r="C155" s="29"/>
      <c r="D155" s="29"/>
      <c r="E155" s="13"/>
    </row>
    <row r="156" spans="1:5" ht="9.75" customHeight="1" thickBot="1" x14ac:dyDescent="0.3">
      <c r="A156" s="27" t="s">
        <v>31</v>
      </c>
      <c r="B156" s="28"/>
      <c r="C156" s="29"/>
      <c r="D156" s="29"/>
      <c r="E156" s="13"/>
    </row>
    <row r="157" spans="1:5" ht="9.75" customHeight="1" thickBot="1" x14ac:dyDescent="0.3">
      <c r="A157" s="27" t="s">
        <v>40</v>
      </c>
      <c r="B157" s="28"/>
      <c r="C157" s="29"/>
      <c r="D157" s="29"/>
      <c r="E157" s="13"/>
    </row>
    <row r="158" spans="1:5" ht="9.75" customHeight="1" thickBot="1" x14ac:dyDescent="0.3">
      <c r="A158" s="27" t="s">
        <v>31</v>
      </c>
      <c r="B158" s="28"/>
      <c r="C158" s="29"/>
      <c r="D158" s="29"/>
      <c r="E158" s="13"/>
    </row>
    <row r="159" spans="1:5" ht="9.75" customHeight="1" thickBot="1" x14ac:dyDescent="0.3">
      <c r="A159" s="27" t="s">
        <v>41</v>
      </c>
      <c r="B159" s="28"/>
      <c r="C159" s="29"/>
      <c r="D159" s="29"/>
      <c r="E159" s="13"/>
    </row>
    <row r="160" spans="1:5" ht="9.75" customHeight="1" thickBot="1" x14ac:dyDescent="0.3">
      <c r="A160" s="27" t="s">
        <v>31</v>
      </c>
      <c r="B160" s="28"/>
      <c r="C160" s="29"/>
      <c r="D160" s="29"/>
      <c r="E160" s="13"/>
    </row>
    <row r="161" spans="1:5" ht="9.75" customHeight="1" thickBot="1" x14ac:dyDescent="0.3">
      <c r="A161" s="27" t="s">
        <v>42</v>
      </c>
      <c r="B161" s="28"/>
      <c r="C161" s="29"/>
      <c r="D161" s="29"/>
      <c r="E161" s="13"/>
    </row>
    <row r="162" spans="1:5" ht="9.75" customHeight="1" thickBot="1" x14ac:dyDescent="0.3">
      <c r="A162" s="27" t="s">
        <v>31</v>
      </c>
      <c r="B162" s="28"/>
      <c r="C162" s="29"/>
      <c r="D162" s="29"/>
      <c r="E162" s="13"/>
    </row>
    <row r="163" spans="1:5" ht="9.75" customHeight="1" thickBot="1" x14ac:dyDescent="0.3">
      <c r="A163" s="27" t="s">
        <v>43</v>
      </c>
      <c r="B163" s="28"/>
      <c r="C163" s="29"/>
      <c r="D163" s="29"/>
      <c r="E163" s="13"/>
    </row>
    <row r="164" spans="1:5" ht="9.75" customHeight="1" thickBot="1" x14ac:dyDescent="0.3">
      <c r="A164" s="27" t="s">
        <v>31</v>
      </c>
      <c r="B164" s="28"/>
      <c r="C164" s="29"/>
      <c r="D164" s="29"/>
      <c r="E164" s="13"/>
    </row>
    <row r="165" spans="1:5" ht="9.75" customHeight="1" thickBot="1" x14ac:dyDescent="0.3">
      <c r="A165" s="27" t="s">
        <v>44</v>
      </c>
      <c r="B165" s="28"/>
      <c r="C165" s="29"/>
      <c r="D165" s="29"/>
      <c r="E165" s="13"/>
    </row>
    <row r="166" spans="1:5" ht="9.75" customHeight="1" thickBot="1" x14ac:dyDescent="0.3">
      <c r="A166" s="27" t="s">
        <v>31</v>
      </c>
      <c r="B166" s="28"/>
      <c r="C166" s="29"/>
      <c r="D166" s="29"/>
      <c r="E166" s="13"/>
    </row>
    <row r="167" spans="1:5" ht="9.75" customHeight="1" thickBot="1" x14ac:dyDescent="0.3">
      <c r="A167" s="27" t="s">
        <v>45</v>
      </c>
      <c r="B167" s="28"/>
      <c r="C167" s="29"/>
      <c r="D167" s="29"/>
      <c r="E167" s="13"/>
    </row>
    <row r="168" spans="1:5" ht="9.75" customHeight="1" thickBot="1" x14ac:dyDescent="0.3">
      <c r="A168" s="27" t="s">
        <v>31</v>
      </c>
      <c r="B168" s="28"/>
      <c r="C168" s="29"/>
      <c r="D168" s="29"/>
      <c r="E168" s="13"/>
    </row>
    <row r="169" spans="1:5" ht="9.75" customHeight="1" thickBot="1" x14ac:dyDescent="0.3">
      <c r="A169" s="27" t="s">
        <v>46</v>
      </c>
      <c r="B169" s="28"/>
      <c r="C169" s="29"/>
      <c r="D169" s="29"/>
      <c r="E169" s="13"/>
    </row>
    <row r="170" spans="1:5" ht="9.75" customHeight="1" thickBot="1" x14ac:dyDescent="0.3">
      <c r="A170" s="27" t="s">
        <v>31</v>
      </c>
      <c r="B170" s="28"/>
      <c r="C170" s="29"/>
      <c r="D170" s="29"/>
      <c r="E170" s="13"/>
    </row>
    <row r="171" spans="1:5" ht="9.75" customHeight="1" thickBot="1" x14ac:dyDescent="0.3">
      <c r="A171" s="27" t="s">
        <v>47</v>
      </c>
      <c r="B171" s="28"/>
      <c r="C171" s="29"/>
      <c r="D171" s="29"/>
      <c r="E171" s="13"/>
    </row>
    <row r="172" spans="1:5" ht="9.75" customHeight="1" thickBot="1" x14ac:dyDescent="0.3">
      <c r="A172" s="27" t="s">
        <v>31</v>
      </c>
      <c r="B172" s="28"/>
      <c r="C172" s="29"/>
      <c r="D172" s="29"/>
      <c r="E172" s="13"/>
    </row>
    <row r="173" spans="1:5" ht="9.75" customHeight="1" thickBot="1" x14ac:dyDescent="0.3">
      <c r="A173" s="27" t="s">
        <v>48</v>
      </c>
      <c r="B173" s="28"/>
      <c r="C173" s="29"/>
      <c r="D173" s="29"/>
      <c r="E173" s="13"/>
    </row>
    <row r="174" spans="1:5" ht="9.75" customHeight="1" thickBot="1" x14ac:dyDescent="0.3">
      <c r="A174" s="27" t="s">
        <v>31</v>
      </c>
      <c r="B174" s="28"/>
      <c r="C174" s="29"/>
      <c r="D174" s="29"/>
      <c r="E174" s="13"/>
    </row>
    <row r="175" spans="1:5" ht="9.75" customHeight="1" thickBot="1" x14ac:dyDescent="0.3">
      <c r="A175" s="27" t="s">
        <v>49</v>
      </c>
      <c r="B175" s="28"/>
      <c r="C175" s="29"/>
      <c r="D175" s="29"/>
      <c r="E175" s="13"/>
    </row>
    <row r="176" spans="1:5" ht="9.75" customHeight="1" thickBot="1" x14ac:dyDescent="0.3">
      <c r="A176" s="27" t="s">
        <v>31</v>
      </c>
      <c r="B176" s="28"/>
      <c r="C176" s="29"/>
      <c r="D176" s="29"/>
      <c r="E176" s="13"/>
    </row>
    <row r="177" spans="1:5" ht="9.75" customHeight="1" thickBot="1" x14ac:dyDescent="0.3">
      <c r="A177" s="27" t="s">
        <v>50</v>
      </c>
      <c r="B177" s="28"/>
      <c r="C177" s="29"/>
      <c r="D177" s="29"/>
      <c r="E177" s="13"/>
    </row>
    <row r="178" spans="1:5" ht="9.75" customHeight="1" thickBot="1" x14ac:dyDescent="0.3">
      <c r="A178" s="27" t="s">
        <v>31</v>
      </c>
      <c r="B178" s="28"/>
      <c r="C178" s="29"/>
      <c r="D178" s="29"/>
      <c r="E178" s="13"/>
    </row>
    <row r="179" spans="1:5" ht="9.75" customHeight="1" thickBot="1" x14ac:dyDescent="0.3">
      <c r="A179" s="27" t="s">
        <v>51</v>
      </c>
      <c r="B179" s="28"/>
      <c r="C179" s="29"/>
      <c r="D179" s="29"/>
      <c r="E179" s="13"/>
    </row>
    <row r="180" spans="1:5" ht="9.75" customHeight="1" thickBot="1" x14ac:dyDescent="0.3">
      <c r="A180" s="27" t="s">
        <v>31</v>
      </c>
      <c r="B180" s="28"/>
      <c r="C180" s="29"/>
      <c r="D180" s="29"/>
      <c r="E180" s="13"/>
    </row>
    <row r="181" spans="1:5" ht="9.75" customHeight="1" thickBot="1" x14ac:dyDescent="0.3">
      <c r="A181" s="27" t="s">
        <v>52</v>
      </c>
      <c r="B181" s="28"/>
      <c r="C181" s="29"/>
      <c r="D181" s="29"/>
      <c r="E181" s="13"/>
    </row>
    <row r="182" spans="1:5" ht="9.75" customHeight="1" thickBot="1" x14ac:dyDescent="0.3">
      <c r="A182" s="27" t="s">
        <v>31</v>
      </c>
      <c r="B182" s="28"/>
      <c r="C182" s="29"/>
      <c r="D182" s="29"/>
      <c r="E182" s="13"/>
    </row>
    <row r="183" spans="1:5" ht="9.75" customHeight="1" thickBot="1" x14ac:dyDescent="0.3">
      <c r="A183" s="27" t="s">
        <v>53</v>
      </c>
      <c r="B183" s="28"/>
      <c r="C183" s="29"/>
      <c r="D183" s="29"/>
      <c r="E183" s="13"/>
    </row>
    <row r="184" spans="1:5" ht="9.75" customHeight="1" thickBot="1" x14ac:dyDescent="0.3">
      <c r="A184" s="27" t="s">
        <v>31</v>
      </c>
      <c r="B184" s="28"/>
      <c r="C184" s="29"/>
      <c r="D184" s="29"/>
      <c r="E184" s="13"/>
    </row>
    <row r="185" spans="1:5" ht="9.75" customHeight="1" thickBot="1" x14ac:dyDescent="0.3">
      <c r="A185" s="27" t="s">
        <v>54</v>
      </c>
      <c r="B185" s="28"/>
      <c r="C185" s="29"/>
      <c r="D185" s="29"/>
      <c r="E185" s="13"/>
    </row>
    <row r="186" spans="1:5" ht="9.75" customHeight="1" thickBot="1" x14ac:dyDescent="0.3">
      <c r="A186" s="27" t="s">
        <v>31</v>
      </c>
      <c r="B186" s="28"/>
      <c r="C186" s="29"/>
      <c r="D186" s="29"/>
      <c r="E186" s="13"/>
    </row>
    <row r="187" spans="1:5" ht="9.75" customHeight="1" thickBot="1" x14ac:dyDescent="0.3">
      <c r="A187" s="27" t="s">
        <v>55</v>
      </c>
      <c r="B187" s="28"/>
      <c r="C187" s="29"/>
      <c r="D187" s="29"/>
      <c r="E187" s="13"/>
    </row>
    <row r="188" spans="1:5" ht="9.75" customHeight="1" thickBot="1" x14ac:dyDescent="0.3">
      <c r="A188" s="27" t="s">
        <v>31</v>
      </c>
      <c r="B188" s="28"/>
      <c r="C188" s="29"/>
      <c r="D188" s="29"/>
      <c r="E188" s="13"/>
    </row>
    <row r="189" spans="1:5" ht="9.75" customHeight="1" thickBot="1" x14ac:dyDescent="0.3">
      <c r="A189" s="27" t="s">
        <v>56</v>
      </c>
      <c r="B189" s="28"/>
      <c r="C189" s="29"/>
      <c r="D189" s="29"/>
      <c r="E189" s="13"/>
    </row>
    <row r="190" spans="1:5" ht="9.75" customHeight="1" thickBot="1" x14ac:dyDescent="0.3">
      <c r="A190" s="27" t="s">
        <v>31</v>
      </c>
      <c r="B190" s="28"/>
      <c r="C190" s="29"/>
      <c r="D190" s="29"/>
      <c r="E190" s="13"/>
    </row>
    <row r="191" spans="1:5" ht="9.75" customHeight="1" thickBot="1" x14ac:dyDescent="0.3">
      <c r="A191" s="27" t="s">
        <v>57</v>
      </c>
      <c r="B191" s="28"/>
      <c r="C191" s="29"/>
      <c r="D191" s="29"/>
      <c r="E191" s="13"/>
    </row>
    <row r="192" spans="1:5" ht="9.75" customHeight="1" thickBot="1" x14ac:dyDescent="0.3">
      <c r="A192" s="27" t="s">
        <v>31</v>
      </c>
      <c r="B192" s="28"/>
      <c r="C192" s="29"/>
      <c r="D192" s="29"/>
      <c r="E192" s="13"/>
    </row>
    <row r="193" spans="1:5" ht="9.75" customHeight="1" thickBot="1" x14ac:dyDescent="0.3">
      <c r="A193" s="27" t="s">
        <v>58</v>
      </c>
      <c r="B193" s="28"/>
      <c r="C193" s="29"/>
      <c r="D193" s="29"/>
      <c r="E193" s="13"/>
    </row>
    <row r="194" spans="1:5" ht="9.75" customHeight="1" thickBot="1" x14ac:dyDescent="0.3">
      <c r="A194" s="27" t="s">
        <v>31</v>
      </c>
      <c r="B194" s="28"/>
      <c r="C194" s="29"/>
      <c r="D194" s="29"/>
      <c r="E194" s="13"/>
    </row>
    <row r="195" spans="1:5" ht="9.75" customHeight="1" thickBot="1" x14ac:dyDescent="0.3">
      <c r="A195" s="27" t="s">
        <v>59</v>
      </c>
      <c r="B195" s="28"/>
      <c r="C195" s="29"/>
      <c r="D195" s="29"/>
      <c r="E195" s="13"/>
    </row>
    <row r="196" spans="1:5" ht="9.75" customHeight="1" thickBot="1" x14ac:dyDescent="0.3">
      <c r="A196" s="27" t="s">
        <v>31</v>
      </c>
      <c r="B196" s="28"/>
      <c r="C196" s="29"/>
      <c r="D196" s="29"/>
      <c r="E196" s="13"/>
    </row>
    <row r="197" spans="1:5" ht="9.75" customHeight="1" thickBot="1" x14ac:dyDescent="0.3">
      <c r="A197" s="27" t="s">
        <v>60</v>
      </c>
      <c r="B197" s="28"/>
      <c r="C197" s="29"/>
      <c r="D197" s="29"/>
      <c r="E197" s="13"/>
    </row>
    <row r="198" spans="1:5" ht="9.75" customHeight="1" thickBot="1" x14ac:dyDescent="0.3">
      <c r="A198" s="27" t="s">
        <v>31</v>
      </c>
      <c r="B198" s="28"/>
      <c r="C198" s="29"/>
      <c r="D198" s="29"/>
      <c r="E198" s="13"/>
    </row>
    <row r="199" spans="1:5" ht="9.75" customHeight="1" thickBot="1" x14ac:dyDescent="0.3">
      <c r="A199" s="27" t="s">
        <v>61</v>
      </c>
      <c r="B199" s="28"/>
      <c r="C199" s="29"/>
      <c r="D199" s="29"/>
      <c r="E199" s="13"/>
    </row>
    <row r="200" spans="1:5" ht="9.75" customHeight="1" thickBot="1" x14ac:dyDescent="0.3">
      <c r="A200" s="27" t="s">
        <v>31</v>
      </c>
      <c r="B200" s="28"/>
      <c r="C200" s="29"/>
      <c r="D200" s="29"/>
      <c r="E200" s="13"/>
    </row>
    <row r="201" spans="1:5" ht="9.75" customHeight="1" thickBot="1" x14ac:dyDescent="0.3">
      <c r="A201" s="27" t="s">
        <v>62</v>
      </c>
      <c r="B201" s="28"/>
      <c r="C201" s="29"/>
      <c r="D201" s="29"/>
      <c r="E201" s="13"/>
    </row>
    <row r="202" spans="1:5" ht="9.75" customHeight="1" thickBot="1" x14ac:dyDescent="0.3">
      <c r="A202" s="27" t="s">
        <v>31</v>
      </c>
      <c r="B202" s="28"/>
      <c r="C202" s="29"/>
      <c r="D202" s="29"/>
      <c r="E202" s="13"/>
    </row>
    <row r="203" spans="1:5" ht="9.75" customHeight="1" thickBot="1" x14ac:dyDescent="0.3">
      <c r="A203" s="27" t="s">
        <v>63</v>
      </c>
      <c r="B203" s="28"/>
      <c r="C203" s="29"/>
      <c r="D203" s="29"/>
      <c r="E203" s="13"/>
    </row>
    <row r="204" spans="1:5" ht="9.75" customHeight="1" thickBot="1" x14ac:dyDescent="0.3">
      <c r="A204" s="27" t="s">
        <v>31</v>
      </c>
      <c r="B204" s="28"/>
      <c r="C204" s="29"/>
      <c r="D204" s="29"/>
      <c r="E204" s="13"/>
    </row>
    <row r="205" spans="1:5" ht="9.75" customHeight="1" thickBot="1" x14ac:dyDescent="0.3">
      <c r="A205" s="27" t="s">
        <v>64</v>
      </c>
      <c r="B205" s="28"/>
      <c r="C205" s="29"/>
      <c r="D205" s="29"/>
      <c r="E205" s="13"/>
    </row>
    <row r="206" spans="1:5" ht="9.75" customHeight="1" thickBot="1" x14ac:dyDescent="0.3">
      <c r="A206" s="27" t="s">
        <v>31</v>
      </c>
      <c r="B206" s="28"/>
      <c r="C206" s="29"/>
      <c r="D206" s="29"/>
      <c r="E206" s="13"/>
    </row>
    <row r="207" spans="1:5" ht="9.75" customHeight="1" thickBot="1" x14ac:dyDescent="0.3">
      <c r="A207" s="27" t="s">
        <v>65</v>
      </c>
      <c r="B207" s="28"/>
      <c r="C207" s="29"/>
      <c r="D207" s="29"/>
      <c r="E207" s="13"/>
    </row>
    <row r="208" spans="1:5" ht="16.5" thickBot="1" x14ac:dyDescent="0.3">
      <c r="A208" s="27" t="s">
        <v>31</v>
      </c>
      <c r="B208" s="28"/>
      <c r="C208" s="29"/>
      <c r="D208" s="29"/>
      <c r="E208" s="13"/>
    </row>
    <row r="209" spans="1:5" ht="16.5" thickBot="1" x14ac:dyDescent="0.3">
      <c r="A209" s="27" t="s">
        <v>66</v>
      </c>
      <c r="B209" s="28"/>
      <c r="C209" s="29"/>
      <c r="D209" s="29"/>
      <c r="E209" s="13"/>
    </row>
    <row r="210" spans="1:5" ht="16.5" thickBot="1" x14ac:dyDescent="0.3">
      <c r="A210" s="27" t="s">
        <v>31</v>
      </c>
      <c r="B210" s="28"/>
      <c r="C210" s="29"/>
      <c r="D210" s="29"/>
      <c r="E210" s="13"/>
    </row>
    <row r="211" spans="1:5" ht="16.5" thickBot="1" x14ac:dyDescent="0.3">
      <c r="A211" s="27" t="s">
        <v>67</v>
      </c>
      <c r="B211" s="28"/>
      <c r="C211" s="29"/>
      <c r="D211" s="29"/>
      <c r="E211" s="13"/>
    </row>
    <row r="212" spans="1:5" ht="16.5" thickBot="1" x14ac:dyDescent="0.3">
      <c r="A212" s="27" t="s">
        <v>68</v>
      </c>
      <c r="B212" s="28"/>
      <c r="C212" s="29"/>
      <c r="D212" s="29"/>
      <c r="E212" s="13"/>
    </row>
    <row r="214" spans="1:5" x14ac:dyDescent="0.25">
      <c r="A214" s="120" t="s">
        <v>69</v>
      </c>
      <c r="B214" s="121"/>
      <c r="C214" s="121"/>
      <c r="D214" s="121"/>
      <c r="E214" s="121"/>
    </row>
    <row r="215" spans="1:5" x14ac:dyDescent="0.25">
      <c r="A215" s="121"/>
      <c r="B215" s="121"/>
      <c r="C215" s="121"/>
      <c r="D215" s="121"/>
      <c r="E215" s="121"/>
    </row>
    <row r="216" spans="1:5" x14ac:dyDescent="0.25">
      <c r="A216" s="121"/>
      <c r="B216" s="121"/>
      <c r="C216" s="121"/>
      <c r="D216" s="121"/>
      <c r="E216" s="121"/>
    </row>
    <row r="217" spans="1:5" x14ac:dyDescent="0.25">
      <c r="A217" s="121"/>
      <c r="B217" s="121"/>
      <c r="C217" s="121"/>
      <c r="D217" s="121"/>
      <c r="E217" s="121"/>
    </row>
    <row r="218" spans="1:5" ht="6" customHeight="1" x14ac:dyDescent="0.25">
      <c r="A218" s="121"/>
      <c r="B218" s="121"/>
      <c r="C218" s="121"/>
      <c r="D218" s="121"/>
      <c r="E218" s="121"/>
    </row>
    <row r="219" spans="1:5" ht="3.75" hidden="1" customHeight="1" x14ac:dyDescent="0.25">
      <c r="A219" s="121"/>
      <c r="B219" s="121"/>
      <c r="C219" s="121"/>
      <c r="D219" s="121"/>
      <c r="E219" s="121"/>
    </row>
    <row r="220" spans="1:5" ht="6" hidden="1" customHeight="1" x14ac:dyDescent="0.25">
      <c r="A220" s="121"/>
      <c r="B220" s="121"/>
      <c r="C220" s="121"/>
      <c r="D220" s="121"/>
      <c r="E220" s="121"/>
    </row>
    <row r="221" spans="1:5" hidden="1" x14ac:dyDescent="0.25">
      <c r="A221" s="121"/>
      <c r="B221" s="121"/>
      <c r="C221" s="121"/>
      <c r="D221" s="121"/>
      <c r="E221" s="121"/>
    </row>
    <row r="222" spans="1:5" ht="18.75" customHeight="1" x14ac:dyDescent="0.25">
      <c r="A222" s="129" t="s">
        <v>194</v>
      </c>
      <c r="B222" s="129"/>
      <c r="C222" s="129"/>
      <c r="D222" s="129"/>
      <c r="E222" s="129"/>
    </row>
    <row r="223" spans="1:5" ht="32.25" hidden="1" customHeight="1" x14ac:dyDescent="0.25">
      <c r="A223" s="129"/>
      <c r="B223" s="129"/>
      <c r="C223" s="129"/>
      <c r="D223" s="129"/>
      <c r="E223" s="129"/>
    </row>
    <row r="224" spans="1:5" x14ac:dyDescent="0.25">
      <c r="A224" s="130" t="s">
        <v>193</v>
      </c>
      <c r="B224" s="130"/>
      <c r="C224" s="130"/>
      <c r="D224" s="130"/>
      <c r="E224" s="130"/>
    </row>
  </sheetData>
  <mergeCells count="36">
    <mergeCell ref="A34:G34"/>
    <mergeCell ref="B35:E35"/>
    <mergeCell ref="F35:G35"/>
    <mergeCell ref="B36:E36"/>
    <mergeCell ref="A33:G33"/>
    <mergeCell ref="A1:G1"/>
    <mergeCell ref="A2:G2"/>
    <mergeCell ref="B3:E3"/>
    <mergeCell ref="F3:G3"/>
    <mergeCell ref="B4:E4"/>
    <mergeCell ref="A64:G64"/>
    <mergeCell ref="B65:E65"/>
    <mergeCell ref="F65:G65"/>
    <mergeCell ref="A222:E223"/>
    <mergeCell ref="A224:E224"/>
    <mergeCell ref="B66:E66"/>
    <mergeCell ref="A113:G113"/>
    <mergeCell ref="A82:G82"/>
    <mergeCell ref="B83:E83"/>
    <mergeCell ref="F83:G83"/>
    <mergeCell ref="B84:E84"/>
    <mergeCell ref="A100:G100"/>
    <mergeCell ref="A101:G101"/>
    <mergeCell ref="B102:E102"/>
    <mergeCell ref="F102:G102"/>
    <mergeCell ref="B103:D103"/>
    <mergeCell ref="A111:G111"/>
    <mergeCell ref="B112:G112"/>
    <mergeCell ref="A214:E221"/>
    <mergeCell ref="B114:E114"/>
    <mergeCell ref="F114:G114"/>
    <mergeCell ref="B115:E115"/>
    <mergeCell ref="A123:G123"/>
    <mergeCell ref="A126:G126"/>
    <mergeCell ref="B127:E127"/>
    <mergeCell ref="F127:G127"/>
  </mergeCells>
  <dataValidations count="1">
    <dataValidation type="list" allowBlank="1" showInputMessage="1" showErrorMessage="1" sqref="E31:E32" xr:uid="{00000000-0002-0000-0000-000000000000}">
      <formula1>#REF!</formula1>
    </dataValidation>
  </dataValidations>
  <hyperlinks>
    <hyperlink ref="A214" display="https://leismunicipais.com.br/a1/sc/v/vitor-meireles/lei-complementar/2018/11/104/lei-complementar-n-104-2018-altera-dispositivos-da-lei-complementar-n-48-de-23-de-dezembro-de-2009-que-dispoe-sobre-o-plano-de-carreira-e-remuneracao-do-pessoal-do-magisteri" xr:uid="{00000000-0004-0000-0000-000000000000}"/>
  </hyperlinks>
  <pageMargins left="0.511811024" right="0.511811024" top="0.78740157499999996" bottom="0.78740157499999996" header="0.31496062000000002" footer="0.31496062000000002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3"/>
  <sheetViews>
    <sheetView topLeftCell="B13" zoomScaleNormal="100" workbookViewId="0">
      <selection activeCell="D38" sqref="D38"/>
    </sheetView>
  </sheetViews>
  <sheetFormatPr defaultRowHeight="15" x14ac:dyDescent="0.25"/>
  <cols>
    <col min="1" max="1" width="2.140625" hidden="1" customWidth="1"/>
    <col min="2" max="2" width="24.7109375" customWidth="1"/>
    <col min="3" max="3" width="16" customWidth="1"/>
    <col min="4" max="4" width="10.140625" bestFit="1" customWidth="1"/>
    <col min="5" max="5" width="9.140625" customWidth="1"/>
    <col min="6" max="6" width="4.7109375" hidden="1" customWidth="1"/>
    <col min="7" max="7" width="34.28515625" hidden="1" customWidth="1"/>
    <col min="8" max="8" width="14.42578125" hidden="1" customWidth="1"/>
    <col min="9" max="9" width="10.85546875" customWidth="1"/>
    <col min="11" max="11" width="10.42578125" customWidth="1"/>
    <col min="12" max="12" width="9.140625" customWidth="1"/>
    <col min="13" max="13" width="9.28515625" hidden="1" customWidth="1"/>
  </cols>
  <sheetData>
    <row r="1" spans="1:8" ht="18.75" x14ac:dyDescent="0.25">
      <c r="A1" s="142" t="s">
        <v>0</v>
      </c>
      <c r="B1" s="142"/>
      <c r="C1" s="142"/>
      <c r="D1" s="142"/>
      <c r="E1" s="70"/>
      <c r="F1" s="60"/>
      <c r="G1" s="60"/>
      <c r="H1" s="60"/>
    </row>
    <row r="2" spans="1:8" x14ac:dyDescent="0.25">
      <c r="A2" s="141" t="s">
        <v>103</v>
      </c>
      <c r="B2" s="141"/>
      <c r="C2" s="30">
        <f>SUM(Quadro!F4,Quadro!F5,Quadro!F6,Quadro!F10,Quadro!F11,Quadro!F12,Quadro!F13,Quadro!F14,Quadro!F15,Quadro!F16,Quadro!F17,Quadro!F18,Quadro!F19,Quadro!F22,Quadro!F23)</f>
        <v>13.083333333333336</v>
      </c>
      <c r="D2" s="42" t="s">
        <v>5</v>
      </c>
      <c r="E2" s="60"/>
      <c r="F2" s="60"/>
      <c r="G2" s="60"/>
      <c r="H2" s="60"/>
    </row>
    <row r="3" spans="1:8" x14ac:dyDescent="0.25">
      <c r="A3" s="141" t="s">
        <v>102</v>
      </c>
      <c r="B3" s="141"/>
      <c r="C3" s="30">
        <f>SUM(Quadro!F7,Quadro!F8,Quadro!F9,Quadro!F20,Quadro!F21,Quadro!F24,Quadro!F25,Quadro!F26,Quadro!F27,Quadro!F28,Quadro!F29)</f>
        <v>7.7499999999999991</v>
      </c>
      <c r="D3" s="42" t="s">
        <v>5</v>
      </c>
      <c r="E3" s="60"/>
      <c r="F3" s="60"/>
      <c r="G3" s="60"/>
      <c r="H3" s="60"/>
    </row>
    <row r="4" spans="1:8" x14ac:dyDescent="0.25">
      <c r="A4" s="141" t="s">
        <v>9</v>
      </c>
      <c r="B4" s="141"/>
      <c r="C4" s="30">
        <f>SUM(C2:C3)</f>
        <v>20.833333333333336</v>
      </c>
      <c r="D4" s="42" t="s">
        <v>5</v>
      </c>
      <c r="E4" s="60"/>
      <c r="F4" s="60"/>
      <c r="G4" s="60"/>
      <c r="H4" s="60"/>
    </row>
    <row r="5" spans="1:8" x14ac:dyDescent="0.25">
      <c r="A5" s="61"/>
      <c r="B5" s="61"/>
      <c r="C5" s="61"/>
      <c r="D5" s="61"/>
      <c r="E5" s="60"/>
      <c r="F5" s="60"/>
      <c r="G5" s="60"/>
      <c r="H5" s="60"/>
    </row>
    <row r="6" spans="1:8" ht="18.75" x14ac:dyDescent="0.25">
      <c r="A6" s="142" t="s">
        <v>10</v>
      </c>
      <c r="B6" s="142"/>
      <c r="C6" s="142"/>
      <c r="D6" s="142"/>
      <c r="E6" s="70"/>
      <c r="F6" s="60"/>
      <c r="G6" s="60"/>
      <c r="H6" s="60"/>
    </row>
    <row r="7" spans="1:8" x14ac:dyDescent="0.25">
      <c r="A7" s="141" t="s">
        <v>103</v>
      </c>
      <c r="B7" s="141"/>
      <c r="C7" s="30">
        <f>SUM(Quadro!F36,Quadro!F37,Quadro!F38,Quadro!F39,Quadro!F40,Quadro!F41,Quadro!F42,Quadro!F43,Quadro!F44,Quadro!F45,Quadro!F46,Quadro!F47,Quadro!F48,Quadro!F49,Quadro!F50,Quadro!F53,Quadro!F56,Quadro!F57,Quadro!F58)</f>
        <v>15.750000000000004</v>
      </c>
      <c r="D7" s="42" t="s">
        <v>5</v>
      </c>
      <c r="E7" s="60"/>
      <c r="F7" s="60"/>
      <c r="G7" s="60"/>
      <c r="H7" s="60"/>
    </row>
    <row r="8" spans="1:8" x14ac:dyDescent="0.25">
      <c r="A8" s="141" t="s">
        <v>102</v>
      </c>
      <c r="B8" s="141"/>
      <c r="C8" s="30" t="e">
        <f>SUM(Quadro!F51,Quadro!#REF!,Quadro!#REF!,Quadro!F52,Quadro!F54,Quadro!F55,Quadro!F59,Quadro!F60)</f>
        <v>#REF!</v>
      </c>
      <c r="D8" s="42" t="s">
        <v>5</v>
      </c>
      <c r="E8" s="60"/>
      <c r="F8" s="60"/>
      <c r="G8" s="60"/>
      <c r="H8" s="60"/>
    </row>
    <row r="9" spans="1:8" x14ac:dyDescent="0.25">
      <c r="A9" s="141" t="s">
        <v>9</v>
      </c>
      <c r="B9" s="141"/>
      <c r="C9" s="30" t="e">
        <f>SUM(C7:C8)</f>
        <v>#REF!</v>
      </c>
      <c r="D9" s="42" t="s">
        <v>5</v>
      </c>
      <c r="E9" s="60"/>
      <c r="F9" s="60"/>
      <c r="G9" s="60"/>
      <c r="H9" s="60"/>
    </row>
    <row r="10" spans="1:8" x14ac:dyDescent="0.25">
      <c r="A10" s="60"/>
      <c r="B10" s="60"/>
      <c r="C10" s="60"/>
      <c r="D10" s="60"/>
      <c r="E10" s="60"/>
      <c r="F10" s="60"/>
      <c r="G10" s="60"/>
      <c r="H10" s="60"/>
    </row>
    <row r="11" spans="1:8" ht="18.75" x14ac:dyDescent="0.25">
      <c r="A11" s="142" t="s">
        <v>18</v>
      </c>
      <c r="B11" s="142"/>
      <c r="C11" s="142"/>
      <c r="D11" s="142"/>
      <c r="E11" s="70"/>
      <c r="F11" s="60"/>
      <c r="G11" s="60"/>
      <c r="H11" s="60"/>
    </row>
    <row r="12" spans="1:8" x14ac:dyDescent="0.25">
      <c r="A12" s="141" t="s">
        <v>103</v>
      </c>
      <c r="B12" s="141"/>
      <c r="C12" s="30">
        <f>SUM(Quadro!F66,Quadro!F67,Quadro!F69,Quadro!F71)</f>
        <v>4.166666666666667</v>
      </c>
      <c r="D12" s="42" t="s">
        <v>5</v>
      </c>
      <c r="E12" s="60"/>
      <c r="F12" s="60"/>
      <c r="G12" s="60"/>
      <c r="H12" s="60"/>
    </row>
    <row r="13" spans="1:8" x14ac:dyDescent="0.25">
      <c r="A13" s="141" t="s">
        <v>102</v>
      </c>
      <c r="B13" s="141"/>
      <c r="C13" s="30" t="e">
        <f>SUM(Quadro!F68,Quadro!#REF!,Quadro!F70,Quadro!F72,Quadro!F73,Quadro!F75,Quadro!F76,Quadro!F77)</f>
        <v>#REF!</v>
      </c>
      <c r="D13" s="42" t="s">
        <v>5</v>
      </c>
      <c r="E13" s="60"/>
      <c r="F13" s="60"/>
      <c r="G13" s="60"/>
      <c r="H13" s="60"/>
    </row>
    <row r="14" spans="1:8" x14ac:dyDescent="0.25">
      <c r="A14" s="141" t="s">
        <v>9</v>
      </c>
      <c r="B14" s="141"/>
      <c r="C14" s="30" t="e">
        <f>SUM(C12:C13)</f>
        <v>#REF!</v>
      </c>
      <c r="D14" s="42" t="s">
        <v>5</v>
      </c>
      <c r="E14" s="60"/>
      <c r="F14" s="60"/>
      <c r="G14" s="60"/>
      <c r="H14" s="60"/>
    </row>
    <row r="15" spans="1:8" x14ac:dyDescent="0.25">
      <c r="A15" s="60"/>
      <c r="B15" s="60"/>
      <c r="C15" s="62"/>
      <c r="D15" s="60"/>
      <c r="E15" s="60"/>
      <c r="F15" s="60"/>
      <c r="G15" s="60"/>
      <c r="H15" s="60"/>
    </row>
    <row r="16" spans="1:8" ht="18.75" x14ac:dyDescent="0.25">
      <c r="A16" s="142" t="s">
        <v>21</v>
      </c>
      <c r="B16" s="142"/>
      <c r="C16" s="142"/>
      <c r="D16" s="142"/>
      <c r="E16" s="70"/>
      <c r="F16" s="60"/>
      <c r="G16" s="60"/>
      <c r="H16" s="60"/>
    </row>
    <row r="17" spans="1:8" x14ac:dyDescent="0.25">
      <c r="A17" s="141" t="s">
        <v>103</v>
      </c>
      <c r="B17" s="141"/>
      <c r="C17" s="30" t="e">
        <f>SUM(Quadro!F84,Quadro!#REF!,Quadro!F90)</f>
        <v>#REF!</v>
      </c>
      <c r="D17" s="42" t="s">
        <v>5</v>
      </c>
      <c r="E17" s="60"/>
      <c r="F17" s="60"/>
      <c r="G17" s="60"/>
      <c r="H17" s="60"/>
    </row>
    <row r="18" spans="1:8" x14ac:dyDescent="0.25">
      <c r="A18" s="141" t="s">
        <v>102</v>
      </c>
      <c r="B18" s="141"/>
      <c r="C18" s="30">
        <f>SUM(Quadro!F85,Quadro!F87,Quadro!F88,Quadro!F89,Quadro!F92,Quadro!F93,Quadro!F94,Quadro!F95)</f>
        <v>5.6666666666666661</v>
      </c>
      <c r="D18" s="42" t="s">
        <v>5</v>
      </c>
      <c r="E18" s="60"/>
      <c r="F18" s="60"/>
      <c r="G18" s="60"/>
      <c r="H18" s="60"/>
    </row>
    <row r="19" spans="1:8" x14ac:dyDescent="0.25">
      <c r="A19" s="141" t="s">
        <v>9</v>
      </c>
      <c r="B19" s="141"/>
      <c r="C19" s="30" t="e">
        <f>SUM(C17:C18)</f>
        <v>#REF!</v>
      </c>
      <c r="D19" s="42" t="s">
        <v>5</v>
      </c>
      <c r="E19" s="60"/>
      <c r="F19" s="60"/>
      <c r="G19" s="60"/>
      <c r="H19" s="60"/>
    </row>
    <row r="20" spans="1:8" x14ac:dyDescent="0.25">
      <c r="A20" s="60"/>
      <c r="B20" s="60"/>
      <c r="C20" s="60"/>
      <c r="D20" s="60"/>
      <c r="E20" s="60"/>
      <c r="F20" s="60"/>
      <c r="G20" s="60"/>
      <c r="H20" s="60"/>
    </row>
    <row r="21" spans="1:8" ht="18.75" x14ac:dyDescent="0.25">
      <c r="A21" s="142" t="s">
        <v>22</v>
      </c>
      <c r="B21" s="142"/>
      <c r="C21" s="142"/>
      <c r="D21" s="142"/>
      <c r="E21" s="142"/>
      <c r="F21" s="142"/>
      <c r="G21" s="142"/>
      <c r="H21" s="60"/>
    </row>
    <row r="22" spans="1:8" x14ac:dyDescent="0.25">
      <c r="A22" s="141" t="s">
        <v>103</v>
      </c>
      <c r="B22" s="141"/>
      <c r="C22" s="30">
        <f>SUM(Quadro!F103,Quadro!F105)</f>
        <v>2.5</v>
      </c>
      <c r="D22" s="42" t="s">
        <v>5</v>
      </c>
      <c r="E22" s="60"/>
      <c r="F22" s="60"/>
      <c r="G22" s="60"/>
      <c r="H22" s="60"/>
    </row>
    <row r="23" spans="1:8" x14ac:dyDescent="0.25">
      <c r="A23" s="141" t="s">
        <v>102</v>
      </c>
      <c r="B23" s="141"/>
      <c r="C23" s="30">
        <f>SUM(Quadro!F104,Quadro!F106,Quadro!F107,Quadro!F108,Quadro!F109)</f>
        <v>3.666666666666667</v>
      </c>
      <c r="D23" s="42" t="s">
        <v>5</v>
      </c>
      <c r="E23" s="60"/>
      <c r="F23" s="60"/>
      <c r="G23" s="60"/>
      <c r="H23" s="60"/>
    </row>
    <row r="24" spans="1:8" x14ac:dyDescent="0.25">
      <c r="A24" s="141" t="s">
        <v>9</v>
      </c>
      <c r="B24" s="141"/>
      <c r="C24" s="30">
        <f>SUM(C22:C23)</f>
        <v>6.166666666666667</v>
      </c>
      <c r="D24" s="42" t="s">
        <v>5</v>
      </c>
      <c r="E24" s="60"/>
      <c r="F24" s="60"/>
      <c r="G24" s="60"/>
      <c r="H24" s="60"/>
    </row>
    <row r="25" spans="1:8" x14ac:dyDescent="0.25">
      <c r="A25" s="60"/>
      <c r="B25" s="60"/>
      <c r="C25" s="60"/>
      <c r="D25" s="60"/>
      <c r="E25" s="60"/>
      <c r="F25" s="60"/>
      <c r="G25" s="60"/>
      <c r="H25" s="60"/>
    </row>
    <row r="26" spans="1:8" ht="18.75" x14ac:dyDescent="0.25">
      <c r="A26" s="142" t="s">
        <v>23</v>
      </c>
      <c r="B26" s="142"/>
      <c r="C26" s="142"/>
      <c r="D26" s="142"/>
      <c r="E26" s="142"/>
      <c r="F26" s="142"/>
      <c r="G26" s="142"/>
      <c r="H26" s="60"/>
    </row>
    <row r="27" spans="1:8" x14ac:dyDescent="0.25">
      <c r="A27" s="141" t="s">
        <v>103</v>
      </c>
      <c r="B27" s="141"/>
      <c r="C27" s="30" t="e">
        <f>SUM(Quadro!F115,Quadro!F116,Quadro!F117,Quadro!F118,Quadro!#REF!)</f>
        <v>#REF!</v>
      </c>
      <c r="D27" s="42" t="s">
        <v>5</v>
      </c>
      <c r="E27" s="60"/>
      <c r="F27" s="60"/>
      <c r="G27" s="60"/>
      <c r="H27" s="60"/>
    </row>
    <row r="28" spans="1:8" x14ac:dyDescent="0.25">
      <c r="A28" s="141" t="s">
        <v>102</v>
      </c>
      <c r="B28" s="141"/>
      <c r="C28" s="30" t="e">
        <f>SUM(Quadro!F119,Quadro!#REF!,Quadro!F120,Quadro!F121,Quadro!#REF!)</f>
        <v>#REF!</v>
      </c>
      <c r="D28" s="42" t="s">
        <v>5</v>
      </c>
      <c r="E28" s="60"/>
      <c r="F28" s="60"/>
      <c r="G28" s="60"/>
      <c r="H28" s="60"/>
    </row>
    <row r="29" spans="1:8" x14ac:dyDescent="0.25">
      <c r="A29" s="141" t="s">
        <v>9</v>
      </c>
      <c r="B29" s="141"/>
      <c r="C29" s="30" t="e">
        <f>SUM(C27:C28)</f>
        <v>#REF!</v>
      </c>
      <c r="D29" s="42" t="s">
        <v>5</v>
      </c>
      <c r="E29" s="60"/>
      <c r="F29" s="60"/>
      <c r="G29" s="60"/>
      <c r="H29" s="60"/>
    </row>
    <row r="30" spans="1:8" x14ac:dyDescent="0.25">
      <c r="A30" s="42"/>
      <c r="B30" s="42"/>
      <c r="C30" s="63"/>
      <c r="D30" s="42"/>
      <c r="E30" s="60"/>
      <c r="F30" s="60"/>
      <c r="G30" s="60"/>
      <c r="H30" s="60"/>
    </row>
    <row r="31" spans="1:8" ht="18.75" x14ac:dyDescent="0.25">
      <c r="A31" s="142" t="s">
        <v>86</v>
      </c>
      <c r="B31" s="142"/>
      <c r="C31" s="142"/>
      <c r="D31" s="142"/>
      <c r="E31" s="142"/>
      <c r="F31" s="142"/>
      <c r="G31" s="142"/>
      <c r="H31" s="142"/>
    </row>
    <row r="32" spans="1:8" x14ac:dyDescent="0.25">
      <c r="A32" s="141" t="s">
        <v>103</v>
      </c>
      <c r="B32" s="141"/>
      <c r="C32" s="30">
        <f>SUM(Quadro!F129)</f>
        <v>0.41666666666666669</v>
      </c>
      <c r="D32" s="42" t="s">
        <v>5</v>
      </c>
      <c r="E32" s="60"/>
      <c r="F32" s="60"/>
      <c r="G32" s="60"/>
      <c r="H32" s="60"/>
    </row>
    <row r="33" spans="1:8" x14ac:dyDescent="0.25">
      <c r="A33" s="141" t="s">
        <v>102</v>
      </c>
      <c r="B33" s="141"/>
      <c r="C33" s="30"/>
      <c r="D33" s="42" t="s">
        <v>5</v>
      </c>
      <c r="E33" s="60"/>
      <c r="F33" s="60"/>
      <c r="G33" s="60"/>
      <c r="H33" s="60"/>
    </row>
    <row r="34" spans="1:8" x14ac:dyDescent="0.25">
      <c r="A34" s="141" t="s">
        <v>9</v>
      </c>
      <c r="B34" s="141"/>
      <c r="C34" s="30">
        <f>SUM(C32:C33)</f>
        <v>0.41666666666666669</v>
      </c>
      <c r="D34" s="42" t="s">
        <v>5</v>
      </c>
      <c r="E34" s="60"/>
      <c r="F34" s="60"/>
      <c r="G34" s="60"/>
      <c r="H34" s="60"/>
    </row>
    <row r="35" spans="1:8" x14ac:dyDescent="0.25">
      <c r="A35" s="60"/>
      <c r="B35" s="60"/>
      <c r="C35" s="60"/>
      <c r="D35" s="60"/>
      <c r="E35" s="60"/>
      <c r="F35" s="60"/>
      <c r="G35" s="60"/>
      <c r="H35" s="60"/>
    </row>
    <row r="36" spans="1:8" x14ac:dyDescent="0.25">
      <c r="A36" s="60"/>
      <c r="B36" s="60"/>
      <c r="C36" s="60"/>
      <c r="D36" s="60"/>
      <c r="E36" s="60"/>
      <c r="F36" s="60"/>
      <c r="G36" s="60"/>
      <c r="H36" s="60"/>
    </row>
    <row r="37" spans="1:8" x14ac:dyDescent="0.25">
      <c r="A37" s="60"/>
      <c r="B37" s="64" t="s">
        <v>71</v>
      </c>
      <c r="C37" s="64"/>
      <c r="D37" s="64"/>
      <c r="E37" s="64"/>
      <c r="F37" s="65"/>
      <c r="G37" s="63"/>
      <c r="H37" s="60"/>
    </row>
    <row r="38" spans="1:8" x14ac:dyDescent="0.25">
      <c r="A38" s="60"/>
      <c r="B38" s="143" t="s">
        <v>70</v>
      </c>
      <c r="C38" s="143"/>
      <c r="D38" s="66" t="e">
        <f>SUM(C2,C7,C12,C17,C22,C27,C32)</f>
        <v>#REF!</v>
      </c>
      <c r="E38" s="67" t="s">
        <v>5</v>
      </c>
      <c r="F38" s="65"/>
      <c r="G38" s="62"/>
      <c r="H38" s="60"/>
    </row>
    <row r="39" spans="1:8" x14ac:dyDescent="0.25">
      <c r="A39" s="60"/>
      <c r="B39" s="143" t="s">
        <v>101</v>
      </c>
      <c r="C39" s="143"/>
      <c r="D39" s="66" t="e">
        <f>SUM(C3,C8,C13,C18,C23,C28)</f>
        <v>#REF!</v>
      </c>
      <c r="E39" s="67" t="s">
        <v>5</v>
      </c>
      <c r="F39" s="65"/>
      <c r="G39" s="62"/>
      <c r="H39" s="60"/>
    </row>
    <row r="40" spans="1:8" x14ac:dyDescent="0.25">
      <c r="A40" s="60"/>
      <c r="B40" s="60"/>
      <c r="C40" s="68" t="s">
        <v>72</v>
      </c>
      <c r="D40" s="69" t="e">
        <f>SUM(D38:D39)</f>
        <v>#REF!</v>
      </c>
      <c r="E40" s="67" t="s">
        <v>5</v>
      </c>
      <c r="F40" s="60"/>
      <c r="G40" s="60"/>
      <c r="H40" s="60"/>
    </row>
    <row r="41" spans="1:8" x14ac:dyDescent="0.25">
      <c r="A41" s="60"/>
      <c r="B41" s="60"/>
      <c r="C41" s="60"/>
      <c r="D41" s="60"/>
      <c r="E41" s="60"/>
      <c r="F41" s="60"/>
      <c r="G41" s="60"/>
      <c r="H41" s="60"/>
    </row>
    <row r="43" spans="1:8" x14ac:dyDescent="0.25">
      <c r="B43" s="31"/>
      <c r="C43" s="32" t="s">
        <v>97</v>
      </c>
    </row>
  </sheetData>
  <mergeCells count="30">
    <mergeCell ref="B39:C39"/>
    <mergeCell ref="B38:C38"/>
    <mergeCell ref="A32:B32"/>
    <mergeCell ref="A33:B33"/>
    <mergeCell ref="A34:B34"/>
    <mergeCell ref="A22:B22"/>
    <mergeCell ref="A21:G21"/>
    <mergeCell ref="A31:H31"/>
    <mergeCell ref="A28:B28"/>
    <mergeCell ref="A29:B29"/>
    <mergeCell ref="A23:B23"/>
    <mergeCell ref="A24:B24"/>
    <mergeCell ref="A27:B27"/>
    <mergeCell ref="A26:G26"/>
    <mergeCell ref="A1:D1"/>
    <mergeCell ref="A2:B2"/>
    <mergeCell ref="A3:B3"/>
    <mergeCell ref="A4:B4"/>
    <mergeCell ref="A6:D6"/>
    <mergeCell ref="A18:B18"/>
    <mergeCell ref="A16:D16"/>
    <mergeCell ref="A17:B17"/>
    <mergeCell ref="A19:B19"/>
    <mergeCell ref="A7:B7"/>
    <mergeCell ref="A8:B8"/>
    <mergeCell ref="A9:B9"/>
    <mergeCell ref="A12:B12"/>
    <mergeCell ref="A14:B14"/>
    <mergeCell ref="A11:D11"/>
    <mergeCell ref="A13:B13"/>
  </mergeCells>
  <pageMargins left="0.511811024" right="0.511811024" top="0.78740157499999996" bottom="0.78740157499999996" header="0.31496062000000002" footer="0.31496062000000002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Quadro</vt:lpstr>
      <vt:lpstr>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2023-12-22T14:08:38Z</cp:lastPrinted>
  <dcterms:created xsi:type="dcterms:W3CDTF">2019-12-13T00:50:00Z</dcterms:created>
  <dcterms:modified xsi:type="dcterms:W3CDTF">2024-02-09T20:04:41Z</dcterms:modified>
</cp:coreProperties>
</file>